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min\OneDrive\デスクトップ\様式\"/>
    </mc:Choice>
  </mc:AlternateContent>
  <xr:revisionPtr revIDLastSave="0" documentId="13_ncr:1_{635AF154-B57D-4EC7-A628-417AF5F1AEA1}" xr6:coauthVersionLast="47" xr6:coauthVersionMax="47" xr10:uidLastSave="{00000000-0000-0000-0000-000000000000}"/>
  <bookViews>
    <workbookView xWindow="2730" yWindow="855" windowWidth="24690" windowHeight="14625" xr2:uid="{00000000-000D-0000-FFFF-FFFF00000000}"/>
  </bookViews>
  <sheets>
    <sheet name="様式第2号" sheetId="1" r:id="rId1"/>
  </sheets>
  <definedNames>
    <definedName name="As細骨材" localSheetId="0">様式第2号!$AV$61:$AV$62</definedName>
    <definedName name="As粗骨材" localSheetId="0">様式第2号!$AU$61:$AU$65</definedName>
    <definedName name="Co細骨材" localSheetId="0">様式第2号!$AT$61:$AT$64</definedName>
    <definedName name="Co粗骨材" localSheetId="0">様式第2号!$AR$61:$AR$67</definedName>
    <definedName name="_xlnm.Print_Area" localSheetId="0">様式第2号!$A$1:$AJ$56</definedName>
    <definedName name="区町村" localSheetId="0">様式第2号!#REF!</definedName>
    <definedName name="郡市" localSheetId="0">様式第2号!$AM$61:$AM$62</definedName>
    <definedName name="地内地先" localSheetId="0">様式第2号!$AO$61:$AO$62</definedName>
    <definedName name="町村" localSheetId="0">様式第2号!$AN$61:$AN$62</definedName>
    <definedName name="都道府県">様式第2号!$AL$61:$AL$64</definedName>
    <definedName name="発注者" localSheetId="0">様式第2号!$AP$61:$AP$77</definedName>
    <definedName name="発注者区分" localSheetId="0">様式第2号!$AQ$61:$AQ$70</definedName>
    <definedName name="用途" localSheetId="0">様式第2号!$AW$61:$AW$64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7" i="1" l="1"/>
  <c r="AF16" i="1"/>
  <c r="AF15" i="1"/>
  <c r="AF13" i="1"/>
  <c r="AF12" i="1"/>
  <c r="AF11" i="1"/>
  <c r="AF10" i="1"/>
  <c r="AF9" i="1"/>
  <c r="AF8" i="1"/>
  <c r="AF7" i="1"/>
  <c r="AF6" i="1"/>
  <c r="N17" i="1"/>
  <c r="N16" i="1"/>
  <c r="N15" i="1"/>
  <c r="N13" i="1"/>
  <c r="N12" i="1"/>
  <c r="N11" i="1"/>
  <c r="N10" i="1"/>
  <c r="N9" i="1"/>
  <c r="N8" i="1"/>
  <c r="N7" i="1"/>
  <c r="N6" i="1"/>
  <c r="V4" i="1"/>
  <c r="AC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h-kuroda</author>
    <author>y-matsumoto</author>
    <author>SK-200</author>
    <author>t-1-1</author>
    <author>Yumi Ouchi</author>
  </authors>
  <commentList>
    <comment ref="AJ1" authorId="0" shapeId="0" xr:uid="{00000000-0006-0000-0000-000001000000}">
      <text>
        <r>
          <rPr>
            <sz val="16"/>
            <color indexed="81"/>
            <rFont val="ＭＳ Ｐゴシック"/>
            <family val="3"/>
            <charset val="128"/>
          </rPr>
          <t>（入力上の注意）
・着色部のみ入力して下さい。
・印刷は拡大縮小はしないで下さい。
・申請は１部です。</t>
        </r>
      </text>
    </comment>
    <comment ref="G24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発注者がなければ空白で結構です。
選択枝にない場合は直接入力して下さい。</t>
        </r>
      </text>
    </comment>
    <comment ref="J2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9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J3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選択枝にない場合は、直接入力して下さい。</t>
        </r>
      </text>
    </comment>
    <comment ref="J3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選択枝にない場合は、直接入力して下さい。
</t>
        </r>
      </text>
    </comment>
    <comment ref="J35" authorId="2" shapeId="0" xr:uid="{0FD6DB97-B0BD-407E-BC78-FE34ECDC663B}">
      <text>
        <r>
          <rPr>
            <b/>
            <sz val="9"/>
            <color indexed="81"/>
            <rFont val="MS P ゴシック"/>
            <family val="3"/>
            <charset val="128"/>
          </rPr>
          <t>窓口に、申請書を提出する日です。
（Web申請の日付ではありません）</t>
        </r>
      </text>
    </comment>
    <comment ref="AB36" authorId="2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持ち帰る、放棄するどちらかを選択して下さい。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8" authorId="3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県名を入力してください</t>
        </r>
      </text>
    </comment>
    <comment ref="G38" authorId="3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都道府県を選択してください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38" authorId="3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市・郡を入力してください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8" authorId="3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市・郡を選択してください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38" authorId="3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>以下入力してください</t>
        </r>
      </text>
    </comment>
    <comment ref="D41" authorId="2" shapeId="0" xr:uid="{F7C473AC-5D77-496D-8AC6-547EBAF09C2B}">
      <text>
        <r>
          <rPr>
            <b/>
            <sz val="9"/>
            <color indexed="81"/>
            <rFont val="MS P ゴシック"/>
            <family val="3"/>
            <charset val="128"/>
          </rPr>
          <t>会社名のみを記載して下さい。代表者名は不要です。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Z43" authorId="0" shapeId="0" xr:uid="{E3CF009A-2863-4F9A-A65A-E80F4C14E785}">
      <text>
        <r>
          <rPr>
            <b/>
            <sz val="9"/>
            <color indexed="81"/>
            <rFont val="ＭＳ Ｐゴシック"/>
            <family val="3"/>
            <charset val="128"/>
          </rPr>
          <t>連絡先が記入された封筒もご持参下さい。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46" authorId="4" shapeId="0" xr:uid="{CDFB09F6-E636-421C-A214-E153BBD340F0}">
      <text>
        <r>
          <rPr>
            <b/>
            <sz val="10"/>
            <color indexed="10"/>
            <rFont val="MS P ゴシック"/>
            <family val="3"/>
            <charset val="128"/>
          </rPr>
          <t xml:space="preserve">会社名のみを御記入ください。代表者名は不要です。
※銀行振込の場合は、振込会社名を御記入ください。
</t>
        </r>
      </text>
    </comment>
    <comment ref="D48" authorId="0" shapeId="0" xr:uid="{81521082-8077-47D3-B6B8-ACBF8E7842F8}">
      <text>
        <r>
          <rPr>
            <b/>
            <sz val="9"/>
            <color indexed="81"/>
            <rFont val="ＭＳ Ｐゴシック"/>
            <family val="3"/>
            <charset val="128"/>
          </rPr>
          <t>申請書を作成し登録される方の
ご連絡先を記入して下さい。
Web申請後に、登録完了メールを送付します。</t>
        </r>
      </text>
    </comment>
  </commentList>
</comments>
</file>

<file path=xl/sharedStrings.xml><?xml version="1.0" encoding="utf-8"?>
<sst xmlns="http://schemas.openxmlformats.org/spreadsheetml/2006/main" count="197" uniqueCount="173">
  <si>
    <t>様式第2号</t>
    <phoneticPr fontId="2"/>
  </si>
  <si>
    <t>用　途</t>
    <rPh sb="0" eb="1">
      <t>ヨウ</t>
    </rPh>
    <rPh sb="2" eb="3">
      <t>ト</t>
    </rPh>
    <phoneticPr fontId="2"/>
  </si>
  <si>
    <t>合　計</t>
    <rPh sb="0" eb="1">
      <t>ゴウ</t>
    </rPh>
    <rPh sb="2" eb="3">
      <t>ケイ</t>
    </rPh>
    <phoneticPr fontId="2"/>
  </si>
  <si>
    <t>件</t>
    <rPh sb="0" eb="1">
      <t>ケン</t>
    </rPh>
    <phoneticPr fontId="2"/>
  </si>
  <si>
    <t>円</t>
    <rPh sb="0" eb="1">
      <t>エン</t>
    </rPh>
    <phoneticPr fontId="2"/>
  </si>
  <si>
    <t>試 験 項 目</t>
    <rPh sb="0" eb="1">
      <t>ココロ</t>
    </rPh>
    <rPh sb="2" eb="3">
      <t>シルシ</t>
    </rPh>
    <rPh sb="4" eb="5">
      <t>コウ</t>
    </rPh>
    <rPh sb="6" eb="7">
      <t>メ</t>
    </rPh>
    <phoneticPr fontId="2"/>
  </si>
  <si>
    <t>件数</t>
    <rPh sb="0" eb="2">
      <t>ケンスウ</t>
    </rPh>
    <phoneticPr fontId="2"/>
  </si>
  <si>
    <t>金  額</t>
    <rPh sb="0" eb="1">
      <t>キン</t>
    </rPh>
    <rPh sb="3" eb="4">
      <t>ガク</t>
    </rPh>
    <phoneticPr fontId="2"/>
  </si>
  <si>
    <t>粗 骨 材 試 験</t>
    <rPh sb="0" eb="1">
      <t>ソ</t>
    </rPh>
    <rPh sb="2" eb="3">
      <t>ホネ</t>
    </rPh>
    <rPh sb="4" eb="5">
      <t>ザイ</t>
    </rPh>
    <rPh sb="6" eb="7">
      <t>タメシ</t>
    </rPh>
    <rPh sb="8" eb="9">
      <t>シルシ</t>
    </rPh>
    <phoneticPr fontId="2"/>
  </si>
  <si>
    <t>密度・吸水率</t>
    <rPh sb="0" eb="2">
      <t>ミツド</t>
    </rPh>
    <rPh sb="3" eb="5">
      <t>キュウスイ</t>
    </rPh>
    <rPh sb="5" eb="6">
      <t>リツ</t>
    </rPh>
    <phoneticPr fontId="2"/>
  </si>
  <si>
    <t>細 骨 材 試 験</t>
    <rPh sb="0" eb="1">
      <t>ホソ</t>
    </rPh>
    <rPh sb="2" eb="3">
      <t>ホネ</t>
    </rPh>
    <rPh sb="4" eb="5">
      <t>ザイ</t>
    </rPh>
    <rPh sb="6" eb="7">
      <t>タメシ</t>
    </rPh>
    <rPh sb="8" eb="9">
      <t>シルシ</t>
    </rPh>
    <phoneticPr fontId="2"/>
  </si>
  <si>
    <t>ふるい分け</t>
    <rPh sb="3" eb="4">
      <t>ワ</t>
    </rPh>
    <phoneticPr fontId="2"/>
  </si>
  <si>
    <t>単位容積質量</t>
    <rPh sb="0" eb="2">
      <t>タンイ</t>
    </rPh>
    <rPh sb="2" eb="4">
      <t>ヨウセキ</t>
    </rPh>
    <rPh sb="4" eb="6">
      <t>シツリョウ</t>
    </rPh>
    <phoneticPr fontId="2"/>
  </si>
  <si>
    <t>微粒分量</t>
    <rPh sb="0" eb="2">
      <t>ビリュウ</t>
    </rPh>
    <rPh sb="2" eb="4">
      <t>ブンリョウ</t>
    </rPh>
    <phoneticPr fontId="2"/>
  </si>
  <si>
    <t>粘土塊量</t>
    <rPh sb="0" eb="2">
      <t>ネンド</t>
    </rPh>
    <rPh sb="2" eb="3">
      <t>カイ</t>
    </rPh>
    <rPh sb="3" eb="4">
      <t>リョウ</t>
    </rPh>
    <phoneticPr fontId="2"/>
  </si>
  <si>
    <t>石材</t>
    <rPh sb="0" eb="2">
      <t>セキザイ</t>
    </rPh>
    <phoneticPr fontId="2"/>
  </si>
  <si>
    <t>比重・吸水率</t>
    <rPh sb="0" eb="2">
      <t>ヒジュウ</t>
    </rPh>
    <rPh sb="3" eb="5">
      <t>キュウスイ</t>
    </rPh>
    <rPh sb="5" eb="6">
      <t>リツ</t>
    </rPh>
    <phoneticPr fontId="2"/>
  </si>
  <si>
    <t>試験</t>
    <rPh sb="0" eb="2">
      <t>シケン</t>
    </rPh>
    <phoneticPr fontId="2"/>
  </si>
  <si>
    <t>圧縮試験</t>
    <rPh sb="0" eb="2">
      <t>アッシュク</t>
    </rPh>
    <rPh sb="2" eb="4">
      <t>シケン</t>
    </rPh>
    <phoneticPr fontId="2"/>
  </si>
  <si>
    <t>工  事  名</t>
    <rPh sb="0" eb="1">
      <t>コウ</t>
    </rPh>
    <rPh sb="3" eb="4">
      <t>コト</t>
    </rPh>
    <rPh sb="6" eb="7">
      <t>メイ</t>
    </rPh>
    <phoneticPr fontId="2"/>
  </si>
  <si>
    <t>施 工 場 所</t>
    <rPh sb="0" eb="1">
      <t>シ</t>
    </rPh>
    <rPh sb="2" eb="3">
      <t>コウ</t>
    </rPh>
    <rPh sb="4" eb="5">
      <t>バ</t>
    </rPh>
    <rPh sb="6" eb="7">
      <t>ショ</t>
    </rPh>
    <phoneticPr fontId="2"/>
  </si>
  <si>
    <t>地内</t>
    <rPh sb="0" eb="2">
      <t>チナイ</t>
    </rPh>
    <phoneticPr fontId="2"/>
  </si>
  <si>
    <t>地先</t>
    <rPh sb="0" eb="1">
      <t>チ</t>
    </rPh>
    <rPh sb="1" eb="2">
      <t>サキ</t>
    </rPh>
    <phoneticPr fontId="2"/>
  </si>
  <si>
    <t>工事発注者</t>
    <rPh sb="0" eb="2">
      <t>コウジ</t>
    </rPh>
    <rPh sb="2" eb="5">
      <t>ハッチュウシャ</t>
    </rPh>
    <phoneticPr fontId="2"/>
  </si>
  <si>
    <t>産  地  名</t>
    <rPh sb="0" eb="1">
      <t>サン</t>
    </rPh>
    <rPh sb="3" eb="4">
      <t>チ</t>
    </rPh>
    <rPh sb="6" eb="7">
      <t>メイ</t>
    </rPh>
    <phoneticPr fontId="2"/>
  </si>
  <si>
    <t>試料の種類</t>
    <rPh sb="0" eb="2">
      <t>シリョウ</t>
    </rPh>
    <rPh sb="3" eb="5">
      <t>シュルイ</t>
    </rPh>
    <phoneticPr fontId="2"/>
  </si>
  <si>
    <t>ｺﾝｸﾘｰﾄ用</t>
    <rPh sb="6" eb="7">
      <t>ヨウ</t>
    </rPh>
    <phoneticPr fontId="2"/>
  </si>
  <si>
    <t>粗骨材</t>
    <rPh sb="0" eb="3">
      <t>ソコツザイ</t>
    </rPh>
    <phoneticPr fontId="2"/>
  </si>
  <si>
    <t>細骨材</t>
    <rPh sb="0" eb="1">
      <t>サイ</t>
    </rPh>
    <rPh sb="1" eb="3">
      <t>コツザイ</t>
    </rPh>
    <phoneticPr fontId="2"/>
  </si>
  <si>
    <t>Co細骨材</t>
    <phoneticPr fontId="2"/>
  </si>
  <si>
    <t>ｱｽﾌｧﾙﾄ用</t>
    <rPh sb="6" eb="7">
      <t>ヨウ</t>
    </rPh>
    <phoneticPr fontId="2"/>
  </si>
  <si>
    <t>As細骨材</t>
    <phoneticPr fontId="2"/>
  </si>
  <si>
    <t>石    材</t>
    <rPh sb="0" eb="1">
      <t>イシ</t>
    </rPh>
    <rPh sb="5" eb="6">
      <t>ザイ</t>
    </rPh>
    <phoneticPr fontId="2"/>
  </si>
  <si>
    <r>
      <t>安定性 ※</t>
    </r>
    <r>
      <rPr>
        <vertAlign val="subscript"/>
        <sz val="9"/>
        <rFont val="ＭＳ 明朝"/>
        <family val="1"/>
        <charset val="128"/>
      </rPr>
      <t>1</t>
    </r>
    <rPh sb="0" eb="3">
      <t>アンテイセイ</t>
    </rPh>
    <phoneticPr fontId="2"/>
  </si>
  <si>
    <t>有機不純物(Co用)</t>
    <phoneticPr fontId="2"/>
  </si>
  <si>
    <t>微粒分量</t>
    <phoneticPr fontId="2"/>
  </si>
  <si>
    <r>
      <t>軟石量 ※</t>
    </r>
    <r>
      <rPr>
        <vertAlign val="subscript"/>
        <sz val="9"/>
        <rFont val="ＭＳ 明朝"/>
        <family val="1"/>
        <charset val="128"/>
      </rPr>
      <t>3</t>
    </r>
    <rPh sb="0" eb="1">
      <t>ナン</t>
    </rPh>
    <rPh sb="1" eb="2">
      <t>セキ</t>
    </rPh>
    <rPh sb="2" eb="3">
      <t>リョウ</t>
    </rPh>
    <phoneticPr fontId="2"/>
  </si>
  <si>
    <t>塩化物含有量(Co用)</t>
    <phoneticPr fontId="2"/>
  </si>
  <si>
    <t>粘土塊量</t>
    <phoneticPr fontId="2"/>
  </si>
  <si>
    <t>液性限界試験(As用)</t>
    <phoneticPr fontId="2"/>
  </si>
  <si>
    <t>塑性限界試験(As用)</t>
    <phoneticPr fontId="2"/>
  </si>
  <si>
    <r>
      <t>※</t>
    </r>
    <r>
      <rPr>
        <vertAlign val="subscript"/>
        <sz val="8"/>
        <rFont val="ＭＳ 明朝"/>
        <family val="1"/>
        <charset val="128"/>
      </rPr>
      <t>1</t>
    </r>
    <r>
      <rPr>
        <sz val="8"/>
        <rFont val="ＭＳ 明朝"/>
        <family val="1"/>
        <charset val="128"/>
      </rPr>
      <t>安定性は、同時にふるい分けが必要です。</t>
    </r>
    <rPh sb="2" eb="5">
      <t>アンテイセイ</t>
    </rPh>
    <rPh sb="7" eb="9">
      <t>ドウジ</t>
    </rPh>
    <rPh sb="13" eb="14">
      <t>ワ</t>
    </rPh>
    <rPh sb="16" eb="18">
      <t>ヒツヨウ</t>
    </rPh>
    <phoneticPr fontId="2"/>
  </si>
  <si>
    <r>
      <t>※</t>
    </r>
    <r>
      <rPr>
        <vertAlign val="subscript"/>
        <sz val="8"/>
        <rFont val="ＭＳ 明朝"/>
        <family val="1"/>
        <charset val="128"/>
      </rPr>
      <t>2</t>
    </r>
    <r>
      <rPr>
        <sz val="8"/>
        <rFont val="ＭＳ 明朝"/>
        <family val="1"/>
        <charset val="128"/>
      </rPr>
      <t>すりへりは、同時にふるい分けが必要です。</t>
    </r>
    <rPh sb="8" eb="10">
      <t>ドウジ</t>
    </rPh>
    <rPh sb="14" eb="15">
      <t>ワ</t>
    </rPh>
    <rPh sb="17" eb="19">
      <t>ヒツヨウ</t>
    </rPh>
    <phoneticPr fontId="2"/>
  </si>
  <si>
    <r>
      <t>※</t>
    </r>
    <r>
      <rPr>
        <vertAlign val="sub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軟石量は、同時にふるい分けが必要です。</t>
    </r>
    <rPh sb="2" eb="5">
      <t>ナンセキリョウ</t>
    </rPh>
    <rPh sb="7" eb="9">
      <t>ドウジ</t>
    </rPh>
    <rPh sb="13" eb="14">
      <t>ワ</t>
    </rPh>
    <rPh sb="16" eb="18">
      <t>ヒツヨウ</t>
    </rPh>
    <phoneticPr fontId="2"/>
  </si>
  <si>
    <r>
      <t>※</t>
    </r>
    <r>
      <rPr>
        <sz val="8"/>
        <rFont val="ＭＳ 明朝"/>
        <family val="1"/>
        <charset val="128"/>
      </rPr>
      <t>6号砕石の軟石量試験については、舗装試験法便覧による試験となります。</t>
    </r>
    <rPh sb="2" eb="3">
      <t>ゴウ</t>
    </rPh>
    <rPh sb="3" eb="5">
      <t>サイセキ</t>
    </rPh>
    <rPh sb="6" eb="7">
      <t>ヤワ</t>
    </rPh>
    <rPh sb="7" eb="8">
      <t>イシ</t>
    </rPh>
    <rPh sb="8" eb="9">
      <t>リョウ</t>
    </rPh>
    <rPh sb="9" eb="11">
      <t>シケン</t>
    </rPh>
    <rPh sb="17" eb="19">
      <t>ホソウ</t>
    </rPh>
    <rPh sb="19" eb="22">
      <t>シケンホウ</t>
    </rPh>
    <rPh sb="22" eb="24">
      <t>ビンラン</t>
    </rPh>
    <rPh sb="27" eb="29">
      <t>シケン</t>
    </rPh>
    <phoneticPr fontId="2"/>
  </si>
  <si>
    <t>Co粗骨材</t>
    <phoneticPr fontId="2"/>
  </si>
  <si>
    <t>砕砂</t>
    <phoneticPr fontId="2"/>
  </si>
  <si>
    <t>海砂</t>
    <phoneticPr fontId="2"/>
  </si>
  <si>
    <t>As粗骨材</t>
    <phoneticPr fontId="2"/>
  </si>
  <si>
    <t>山砂</t>
    <phoneticPr fontId="2"/>
  </si>
  <si>
    <t>確 認</t>
    <rPh sb="0" eb="1">
      <t>アキラ</t>
    </rPh>
    <rPh sb="2" eb="3">
      <t>シノブ</t>
    </rPh>
    <phoneticPr fontId="2"/>
  </si>
  <si>
    <t>受 付</t>
    <rPh sb="0" eb="1">
      <t>ウケ</t>
    </rPh>
    <rPh sb="2" eb="3">
      <t>ヅケ</t>
    </rPh>
    <phoneticPr fontId="2"/>
  </si>
  <si>
    <t>照 査</t>
    <rPh sb="0" eb="1">
      <t>テラシ</t>
    </rPh>
    <rPh sb="2" eb="3">
      <t>サ</t>
    </rPh>
    <phoneticPr fontId="2"/>
  </si>
  <si>
    <r>
      <t>実積率 ※</t>
    </r>
    <r>
      <rPr>
        <vertAlign val="subscript"/>
        <sz val="9"/>
        <rFont val="ＭＳ 明朝"/>
        <family val="1"/>
        <charset val="128"/>
      </rPr>
      <t>4</t>
    </r>
    <rPh sb="0" eb="2">
      <t>サネヅミ</t>
    </rPh>
    <rPh sb="2" eb="3">
      <t>リツ</t>
    </rPh>
    <phoneticPr fontId="2"/>
  </si>
  <si>
    <r>
      <t>※</t>
    </r>
    <r>
      <rPr>
        <vertAlign val="subscript"/>
        <sz val="8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>実積率は、同時に密度･吸水率と単位容積質量が必要です。</t>
    </r>
    <rPh sb="2" eb="4">
      <t>サネヅミ</t>
    </rPh>
    <rPh sb="4" eb="5">
      <t>リツ</t>
    </rPh>
    <rPh sb="7" eb="9">
      <t>ドウジ</t>
    </rPh>
    <rPh sb="10" eb="12">
      <t>ミツド</t>
    </rPh>
    <rPh sb="13" eb="16">
      <t>キュウスイリツ</t>
    </rPh>
    <rPh sb="17" eb="19">
      <t>タンイ</t>
    </rPh>
    <rPh sb="19" eb="21">
      <t>ヨウセキ</t>
    </rPh>
    <rPh sb="21" eb="23">
      <t>シツリョウ</t>
    </rPh>
    <rPh sb="24" eb="26">
      <t>ヒツヨウ</t>
    </rPh>
    <phoneticPr fontId="2"/>
  </si>
  <si>
    <t>※単位容積質量と実積率のセットは、同時に密度･吸水率が必要です。</t>
    <rPh sb="1" eb="3">
      <t>タンイ</t>
    </rPh>
    <rPh sb="3" eb="5">
      <t>ヨウセキ</t>
    </rPh>
    <rPh sb="5" eb="7">
      <t>シツリョウ</t>
    </rPh>
    <rPh sb="8" eb="10">
      <t>サネヅミ</t>
    </rPh>
    <rPh sb="10" eb="11">
      <t>リツ</t>
    </rPh>
    <rPh sb="17" eb="19">
      <t>ドウジ</t>
    </rPh>
    <rPh sb="20" eb="22">
      <t>ミツド</t>
    </rPh>
    <rPh sb="23" eb="25">
      <t>キュウスイ</t>
    </rPh>
    <rPh sb="25" eb="26">
      <t>リツ</t>
    </rPh>
    <rPh sb="27" eb="29">
      <t>ヒツヨウ</t>
    </rPh>
    <phoneticPr fontId="2"/>
  </si>
  <si>
    <t>住　所</t>
    <rPh sb="0" eb="1">
      <t>ジュウ</t>
    </rPh>
    <rPh sb="2" eb="3">
      <t>ショ</t>
    </rPh>
    <phoneticPr fontId="2"/>
  </si>
  <si>
    <t>会社名</t>
    <rPh sb="0" eb="3">
      <t>カイシャメイ</t>
    </rPh>
    <phoneticPr fontId="2"/>
  </si>
  <si>
    <t>担当者</t>
    <rPh sb="0" eb="1">
      <t>タン</t>
    </rPh>
    <rPh sb="1" eb="2">
      <t>トウ</t>
    </rPh>
    <rPh sb="2" eb="3">
      <t>シャ</t>
    </rPh>
    <phoneticPr fontId="2"/>
  </si>
  <si>
    <t>地内地先</t>
    <rPh sb="0" eb="1">
      <t>チ</t>
    </rPh>
    <rPh sb="1" eb="2">
      <t>ナイ</t>
    </rPh>
    <rPh sb="2" eb="3">
      <t>チ</t>
    </rPh>
    <rPh sb="3" eb="4">
      <t>サキ</t>
    </rPh>
    <phoneticPr fontId="2"/>
  </si>
  <si>
    <t>発注者
区分</t>
    <rPh sb="0" eb="1">
      <t>ハッチュウシャ</t>
    </rPh>
    <rPh sb="4" eb="6">
      <t>クブン</t>
    </rPh>
    <phoneticPr fontId="2"/>
  </si>
  <si>
    <t>用途</t>
    <rPh sb="0" eb="2">
      <t>ヨウト</t>
    </rPh>
    <phoneticPr fontId="2"/>
  </si>
  <si>
    <t>コンクリート用</t>
    <rPh sb="6" eb="7">
      <t>ヨウ</t>
    </rPh>
    <phoneticPr fontId="2"/>
  </si>
  <si>
    <t>アスファルト用</t>
    <rPh sb="6" eb="7">
      <t>ヨウ</t>
    </rPh>
    <phoneticPr fontId="2"/>
  </si>
  <si>
    <t>１　　県土整備部</t>
    <rPh sb="3" eb="5">
      <t>ケンド</t>
    </rPh>
    <rPh sb="5" eb="8">
      <t>セイビブ</t>
    </rPh>
    <phoneticPr fontId="2"/>
  </si>
  <si>
    <t>２　　県（県土整備部以外）</t>
    <rPh sb="3" eb="4">
      <t>ケン</t>
    </rPh>
    <rPh sb="5" eb="7">
      <t>ケンド</t>
    </rPh>
    <rPh sb="7" eb="10">
      <t>セイビブ</t>
    </rPh>
    <rPh sb="10" eb="12">
      <t>イガイ</t>
    </rPh>
    <phoneticPr fontId="2"/>
  </si>
  <si>
    <t>３　　福岡市</t>
    <rPh sb="3" eb="6">
      <t>フクオカシ</t>
    </rPh>
    <phoneticPr fontId="2"/>
  </si>
  <si>
    <t>４　　他市町村</t>
    <rPh sb="3" eb="4">
      <t>タ</t>
    </rPh>
    <rPh sb="4" eb="7">
      <t>シチョウソン</t>
    </rPh>
    <phoneticPr fontId="2"/>
  </si>
  <si>
    <t>５　　国</t>
    <rPh sb="3" eb="4">
      <t>クニ</t>
    </rPh>
    <phoneticPr fontId="2"/>
  </si>
  <si>
    <t>６　　県外</t>
    <rPh sb="3" eb="5">
      <t>ケンガイ</t>
    </rPh>
    <phoneticPr fontId="2"/>
  </si>
  <si>
    <t>７　　公社　等</t>
    <rPh sb="3" eb="5">
      <t>コウシャ</t>
    </rPh>
    <rPh sb="6" eb="7">
      <t>トウ</t>
    </rPh>
    <phoneticPr fontId="2"/>
  </si>
  <si>
    <t>８　　民間</t>
    <rPh sb="3" eb="5">
      <t>ミンカン</t>
    </rPh>
    <phoneticPr fontId="2"/>
  </si>
  <si>
    <t>９　　その他</t>
    <rPh sb="5" eb="6">
      <t>タ</t>
    </rPh>
    <phoneticPr fontId="2"/>
  </si>
  <si>
    <t>担当者名</t>
    <rPh sb="0" eb="3">
      <t>タントウシャ</t>
    </rPh>
    <rPh sb="3" eb="4">
      <t>メイ</t>
    </rPh>
    <phoneticPr fontId="2"/>
  </si>
  <si>
    <r>
      <t>すりへり ※</t>
    </r>
    <r>
      <rPr>
        <vertAlign val="subscript"/>
        <sz val="9"/>
        <rFont val="ＭＳ 明朝"/>
        <family val="1"/>
        <charset val="128"/>
      </rPr>
      <t>2</t>
    </r>
    <phoneticPr fontId="2"/>
  </si>
  <si>
    <r>
      <t>実積率 ※</t>
    </r>
    <r>
      <rPr>
        <vertAlign val="subscript"/>
        <sz val="9"/>
        <rFont val="ＭＳ 明朝"/>
        <family val="1"/>
        <charset val="128"/>
      </rPr>
      <t>4</t>
    </r>
    <phoneticPr fontId="2"/>
  </si>
  <si>
    <t>〒</t>
    <phoneticPr fontId="2"/>
  </si>
  <si>
    <t>住 所</t>
    <phoneticPr fontId="2"/>
  </si>
  <si>
    <t>会社名</t>
    <phoneticPr fontId="2"/>
  </si>
  <si>
    <t>（送付先）</t>
    <rPh sb="1" eb="4">
      <t>ソウフサキ</t>
    </rPh>
    <phoneticPr fontId="2"/>
  </si>
  <si>
    <t>※送付先が左記と異なる場合は、住所及び会社名を記入して下さい。</t>
    <rPh sb="27" eb="28">
      <t>クダ</t>
    </rPh>
    <phoneticPr fontId="2"/>
  </si>
  <si>
    <t>電 話</t>
    <phoneticPr fontId="2"/>
  </si>
  <si>
    <t>（　　</t>
    <phoneticPr fontId="2"/>
  </si>
  <si>
    <t>－</t>
    <phoneticPr fontId="2"/>
  </si>
  <si>
    <t>連 絡</t>
    <rPh sb="0" eb="1">
      <t>レン</t>
    </rPh>
    <rPh sb="2" eb="3">
      <t>ラク</t>
    </rPh>
    <phoneticPr fontId="2"/>
  </si>
  <si>
    <t>材 料 試 験 を 申 請 し ま す 。</t>
    <phoneticPr fontId="2"/>
  </si>
  <si>
    <t>年</t>
    <phoneticPr fontId="2"/>
  </si>
  <si>
    <t>月</t>
    <phoneticPr fontId="2"/>
  </si>
  <si>
    <t>日</t>
    <phoneticPr fontId="2"/>
  </si>
  <si>
    <t xml:space="preserve">福  岡  県  知  事   殿 </t>
    <phoneticPr fontId="2"/>
  </si>
  <si>
    <t>受   付   番   号</t>
    <phoneticPr fontId="2"/>
  </si>
  <si>
    <t>受　付　印</t>
    <phoneticPr fontId="2"/>
  </si>
  <si>
    <t>）</t>
    <phoneticPr fontId="2"/>
  </si>
  <si>
    <t>郡市</t>
    <rPh sb="0" eb="1">
      <t>グン</t>
    </rPh>
    <rPh sb="1" eb="2">
      <t>シ</t>
    </rPh>
    <phoneticPr fontId="2"/>
  </si>
  <si>
    <t>郡</t>
    <rPh sb="0" eb="1">
      <t>グン</t>
    </rPh>
    <phoneticPr fontId="2"/>
  </si>
  <si>
    <t>市</t>
    <rPh sb="0" eb="1">
      <t>シ</t>
    </rPh>
    <phoneticPr fontId="2"/>
  </si>
  <si>
    <t>町村</t>
    <rPh sb="0" eb="1">
      <t>マチ</t>
    </rPh>
    <rPh sb="1" eb="2">
      <t>ソン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</si>
  <si>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</si>
  <si>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</si>
  <si>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区</t>
    <rPh sb="0" eb="1">
      <t>ク</t>
    </rPh>
    <phoneticPr fontId="2"/>
  </si>
  <si>
    <t>発注者区分</t>
    <rPh sb="0" eb="3">
      <t>ハッチュウシャ</t>
    </rPh>
    <rPh sb="3" eb="5">
      <t>クブン</t>
    </rPh>
    <phoneticPr fontId="2"/>
  </si>
  <si>
    <t>発注者</t>
    <rPh sb="0" eb="3">
      <t>ハッチュウシャ</t>
    </rPh>
    <phoneticPr fontId="2"/>
  </si>
  <si>
    <t>単粒度砕石S-13（6号）13～5㎜</t>
  </si>
  <si>
    <t>単粒度砕石S-20（5号）20～13㎜</t>
  </si>
  <si>
    <t>単粒度砕石S-30（4号）30～20㎜</t>
  </si>
  <si>
    <t>様式第２号（骨材）</t>
    <rPh sb="0" eb="2">
      <t>ヨウシキ</t>
    </rPh>
    <rPh sb="2" eb="3">
      <t>ダイ</t>
    </rPh>
    <rPh sb="4" eb="5">
      <t>ゴウ</t>
    </rPh>
    <rPh sb="6" eb="8">
      <t>コツザイ</t>
    </rPh>
    <phoneticPr fontId="2"/>
  </si>
  <si>
    <t>都道府県</t>
    <rPh sb="0" eb="4">
      <t>トドウフケン</t>
    </rPh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</si>
  <si>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</si>
  <si>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</si>
  <si>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</si>
  <si>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</si>
  <si>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</si>
  <si>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</si>
  <si>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1">
      <t>レイ</t>
    </rPh>
    <rPh sb="1" eb="2">
      <t>ワ</t>
    </rPh>
    <phoneticPr fontId="2"/>
  </si>
  <si>
    <t>5,080円</t>
    <phoneticPr fontId="2"/>
  </si>
  <si>
    <t>4,870円</t>
    <phoneticPr fontId="2"/>
  </si>
  <si>
    <t>4,290円</t>
    <phoneticPr fontId="2"/>
  </si>
  <si>
    <t>9,140円</t>
    <phoneticPr fontId="2"/>
  </si>
  <si>
    <t>4,890円</t>
    <phoneticPr fontId="2"/>
  </si>
  <si>
    <t>6,050円</t>
    <phoneticPr fontId="2"/>
  </si>
  <si>
    <t>3,950円</t>
    <phoneticPr fontId="2"/>
  </si>
  <si>
    <t>3,970円</t>
    <phoneticPr fontId="2"/>
  </si>
  <si>
    <t>5,640円</t>
    <phoneticPr fontId="2"/>
  </si>
  <si>
    <t>5,120円</t>
    <phoneticPr fontId="2"/>
  </si>
  <si>
    <t>3,000円</t>
    <phoneticPr fontId="2"/>
  </si>
  <si>
    <t>2,720円</t>
    <phoneticPr fontId="2"/>
  </si>
  <si>
    <t>4,140円</t>
    <phoneticPr fontId="2"/>
  </si>
  <si>
    <t>7,340円</t>
    <phoneticPr fontId="2"/>
  </si>
  <si>
    <t>4,580円</t>
    <phoneticPr fontId="2"/>
  </si>
  <si>
    <t>メールアドレス</t>
    <phoneticPr fontId="2"/>
  </si>
  <si>
    <t>試験済み供試体</t>
    <rPh sb="0" eb="2">
      <t>シケン</t>
    </rPh>
    <rPh sb="1" eb="2">
      <t>ゲン</t>
    </rPh>
    <rPh sb="2" eb="3">
      <t>ズ</t>
    </rPh>
    <rPh sb="4" eb="5">
      <t>キョウ</t>
    </rPh>
    <rPh sb="5" eb="6">
      <t>タメシ</t>
    </rPh>
    <rPh sb="6" eb="7">
      <t>カラダ</t>
    </rPh>
    <phoneticPr fontId="2"/>
  </si>
  <si>
    <t>申請者ＩＤ</t>
    <rPh sb="0" eb="3">
      <t>シンセイシャ</t>
    </rPh>
    <phoneticPr fontId="2"/>
  </si>
  <si>
    <t>試験済み供試体</t>
    <rPh sb="0" eb="2">
      <t>シケン</t>
    </rPh>
    <rPh sb="2" eb="3">
      <t>ズ</t>
    </rPh>
    <rPh sb="4" eb="7">
      <t>キョウシタイ</t>
    </rPh>
    <phoneticPr fontId="2"/>
  </si>
  <si>
    <t>持ち帰る</t>
    <rPh sb="0" eb="1">
      <t>モ</t>
    </rPh>
    <rPh sb="2" eb="3">
      <t>カエ</t>
    </rPh>
    <phoneticPr fontId="2"/>
  </si>
  <si>
    <t>放棄する</t>
    <rPh sb="0" eb="2">
      <t>ホウキ</t>
    </rPh>
    <phoneticPr fontId="2"/>
  </si>
  <si>
    <t>流域下水道事務所</t>
    <rPh sb="0" eb="2">
      <t>リュウイキ</t>
    </rPh>
    <rPh sb="2" eb="5">
      <t>ゲスイドウ</t>
    </rPh>
    <rPh sb="5" eb="7">
      <t>ジム</t>
    </rPh>
    <rPh sb="7" eb="8">
      <t>ショ</t>
    </rPh>
    <phoneticPr fontId="2"/>
  </si>
  <si>
    <t>Co粗骨材粒形</t>
    <rPh sb="5" eb="7">
      <t>リュウケイ</t>
    </rPh>
    <phoneticPr fontId="2"/>
  </si>
  <si>
    <t>砕石</t>
    <rPh sb="0" eb="2">
      <t>サイセキ</t>
    </rPh>
    <phoneticPr fontId="2"/>
  </si>
  <si>
    <t>浚渫土改質材</t>
    <rPh sb="0" eb="2">
      <t>シュンセツ</t>
    </rPh>
    <rPh sb="2" eb="3">
      <t>ド</t>
    </rPh>
    <rPh sb="3" eb="5">
      <t>カイシツ</t>
    </rPh>
    <rPh sb="5" eb="6">
      <t>ザイ</t>
    </rPh>
    <phoneticPr fontId="2"/>
  </si>
  <si>
    <t>粗骨材粒径区分</t>
    <rPh sb="0" eb="3">
      <t>ソコツザイ</t>
    </rPh>
    <rPh sb="3" eb="5">
      <t>リュウケイ</t>
    </rPh>
    <rPh sb="5" eb="7">
      <t>クブン</t>
    </rPh>
    <phoneticPr fontId="2"/>
  </si>
  <si>
    <t>単粒度砕石S-40（3号）40～30㎜</t>
    <phoneticPr fontId="2"/>
  </si>
  <si>
    <t>単粒度砕石S-80（1号）80～60㎜</t>
    <phoneticPr fontId="2"/>
  </si>
  <si>
    <t>単粒度砕石S-60（2号）60～40㎜</t>
    <phoneticPr fontId="2"/>
  </si>
  <si>
    <t>単粒度砕石S-5 （7号）5～2.5㎜</t>
    <phoneticPr fontId="2"/>
  </si>
  <si>
    <t>細砂</t>
    <rPh sb="0" eb="1">
      <t>ホソ</t>
    </rPh>
    <rPh sb="1" eb="2">
      <t>スナ</t>
    </rPh>
    <phoneticPr fontId="2"/>
  </si>
  <si>
    <t>中砂</t>
    <rPh sb="0" eb="1">
      <t>チュウ</t>
    </rPh>
    <rPh sb="1" eb="2">
      <t>スナ</t>
    </rPh>
    <phoneticPr fontId="2"/>
  </si>
  <si>
    <t>粗砂</t>
    <rPh sb="0" eb="1">
      <t>アラ</t>
    </rPh>
    <rPh sb="1" eb="2">
      <t>スナ</t>
    </rPh>
    <phoneticPr fontId="2"/>
  </si>
  <si>
    <t>荒砂</t>
    <rPh sb="0" eb="1">
      <t>アラ</t>
    </rPh>
    <rPh sb="1" eb="2">
      <t>スナ</t>
    </rPh>
    <phoneticPr fontId="2"/>
  </si>
  <si>
    <t>溶融スラグ</t>
    <rPh sb="0" eb="2">
      <t>ヨウユウ</t>
    </rPh>
    <phoneticPr fontId="2"/>
  </si>
  <si>
    <t>F-2.5(スクリーニングス)</t>
    <phoneticPr fontId="2"/>
  </si>
  <si>
    <t>（登録者）</t>
    <rPh sb="1" eb="4">
      <t>トウロクシャ</t>
    </rPh>
    <phoneticPr fontId="2"/>
  </si>
  <si>
    <t>※試験済供試体持ち帰り</t>
  </si>
  <si>
    <t>北九州県土整備事務所</t>
    <phoneticPr fontId="2"/>
  </si>
  <si>
    <t>北九州県土整備事務所宗像支所</t>
    <phoneticPr fontId="2"/>
  </si>
  <si>
    <t>直方県土整備事務所</t>
    <phoneticPr fontId="2"/>
  </si>
  <si>
    <t>福岡県土整備事務所</t>
    <phoneticPr fontId="2"/>
  </si>
  <si>
    <t>福岡県土整備事務所前原支所</t>
    <phoneticPr fontId="2"/>
  </si>
  <si>
    <t>飯塚県土整備事務所</t>
    <phoneticPr fontId="2"/>
  </si>
  <si>
    <t>田川県土整備事務所</t>
    <phoneticPr fontId="2"/>
  </si>
  <si>
    <t>京築県土整備事務所</t>
    <phoneticPr fontId="2"/>
  </si>
  <si>
    <t>京築県土整備事務所行橋支所</t>
    <phoneticPr fontId="2"/>
  </si>
  <si>
    <t>那珂県土整備事務所</t>
    <phoneticPr fontId="2"/>
  </si>
  <si>
    <t>朝倉県土整備事務所</t>
    <phoneticPr fontId="2"/>
  </si>
  <si>
    <t>久留米県土整備事務所</t>
    <phoneticPr fontId="2"/>
  </si>
  <si>
    <t>八女県土整備事務所</t>
    <phoneticPr fontId="2"/>
  </si>
  <si>
    <t>南筑後県土整備事務所</t>
    <phoneticPr fontId="2"/>
  </si>
  <si>
    <t>南筑後県土整備事務所柳川支所</t>
    <phoneticPr fontId="2"/>
  </si>
  <si>
    <t>4,190円</t>
  </si>
  <si>
    <t>/3本</t>
    <rPh sb="2" eb="3">
      <t>ホン</t>
    </rPh>
    <phoneticPr fontId="2"/>
  </si>
  <si>
    <t>3,670円</t>
    <phoneticPr fontId="2"/>
  </si>
  <si>
    <t>領収者名</t>
    <rPh sb="0" eb="3">
      <t>リョウシュウシャ</t>
    </rPh>
    <rPh sb="3" eb="4">
      <t>メイ</t>
    </rPh>
    <phoneticPr fontId="2"/>
  </si>
  <si>
    <t>管理用</t>
    <rPh sb="0" eb="3">
      <t>カンリヨウ</t>
    </rPh>
    <phoneticPr fontId="2"/>
  </si>
  <si>
    <r>
      <t xml:space="preserve">             材 料 試 験 申 請 書（ 骨 材 等 ）</t>
    </r>
    <r>
      <rPr>
        <b/>
        <sz val="16"/>
        <rFont val="ＭＳ 明朝"/>
        <family val="1"/>
        <charset val="128"/>
      </rPr>
      <t xml:space="preserve">    　</t>
    </r>
    <r>
      <rPr>
        <sz val="10.5"/>
        <rFont val="ＭＳ 明朝"/>
        <family val="1"/>
        <charset val="128"/>
      </rPr>
      <t>　Web-3</t>
    </r>
    <rPh sb="13" eb="14">
      <t>ザイ</t>
    </rPh>
    <rPh sb="15" eb="16">
      <t>リョウ</t>
    </rPh>
    <rPh sb="17" eb="18">
      <t>タメシ</t>
    </rPh>
    <rPh sb="19" eb="20">
      <t>シルシ</t>
    </rPh>
    <rPh sb="28" eb="29">
      <t>ホネ</t>
    </rPh>
    <rPh sb="30" eb="31">
      <t>ザイ</t>
    </rPh>
    <rPh sb="32" eb="33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</si>
</sst>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vertAlign val="subscript"/>
      <sz val="9"/>
      <name val="ＭＳ 明朝"/>
      <family val="1"/>
      <charset val="128"/>
    </font>
    <font>
      <sz val="6"/>
      <name val="ＭＳ 明朝"/>
      <family val="1"/>
      <charset val="128"/>
    </font>
    <font>
      <vertAlign val="sub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6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0.5"/>
      <color theme="2" tint="-0.249977111117893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0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75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vertical="top"/>
    </xf>
    <xf numFmtId="0" fontId="8" fillId="0" borderId="3" xfId="0" applyFont="1" applyBorder="1">
      <alignment vertical="center"/>
    </xf>
    <xf numFmtId="0" fontId="8" fillId="0" borderId="0" xfId="0" applyFont="1">
      <alignment vertical="center"/>
    </xf>
    <xf numFmtId="0" fontId="8" fillId="0" borderId="3" xfId="0" applyFont="1" applyBorder="1" applyAlignment="1">
      <alignment vertical="top"/>
    </xf>
    <xf numFmtId="0" fontId="13" fillId="0" borderId="0" xfId="0" applyFont="1">
      <alignment vertical="center"/>
    </xf>
    <xf numFmtId="0" fontId="8" fillId="0" borderId="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right" vertical="center"/>
    </xf>
    <xf numFmtId="0" fontId="8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>
      <alignment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>
      <alignment vertical="center"/>
    </xf>
    <xf numFmtId="0" fontId="8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3" fillId="0" borderId="17" xfId="0" applyFont="1" applyBorder="1">
      <alignment vertical="center"/>
    </xf>
    <xf numFmtId="0" fontId="17" fillId="0" borderId="0" xfId="0" applyFont="1">
      <alignment vertical="center"/>
    </xf>
    <xf numFmtId="0" fontId="4" fillId="0" borderId="1" xfId="0" applyFont="1" applyBorder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 wrapText="1" shrinkToFit="1"/>
    </xf>
    <xf numFmtId="0" fontId="12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7" fillId="0" borderId="0" xfId="0" applyFont="1">
      <alignment vertical="center"/>
    </xf>
    <xf numFmtId="0" fontId="18" fillId="0" borderId="17" xfId="0" applyFont="1" applyBorder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22" fillId="0" borderId="17" xfId="0" applyFont="1" applyBorder="1">
      <alignment vertical="center"/>
    </xf>
    <xf numFmtId="0" fontId="22" fillId="0" borderId="20" xfId="0" applyFont="1" applyBorder="1">
      <alignment vertical="center"/>
    </xf>
    <xf numFmtId="0" fontId="4" fillId="0" borderId="18" xfId="0" applyFont="1" applyBorder="1">
      <alignment vertical="center"/>
    </xf>
    <xf numFmtId="0" fontId="23" fillId="0" borderId="0" xfId="0" applyFont="1" applyAlignment="1">
      <alignment horizontal="right" vertical="center"/>
    </xf>
    <xf numFmtId="0" fontId="8" fillId="0" borderId="6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2" fillId="0" borderId="16" xfId="0" applyFont="1" applyBorder="1">
      <alignment vertical="center"/>
    </xf>
    <xf numFmtId="0" fontId="8" fillId="0" borderId="31" xfId="0" applyFont="1" applyBorder="1">
      <alignment vertical="center"/>
    </xf>
    <xf numFmtId="0" fontId="8" fillId="0" borderId="19" xfId="0" applyFont="1" applyBorder="1" applyAlignment="1">
      <alignment horizontal="right" vertical="center"/>
    </xf>
    <xf numFmtId="38" fontId="4" fillId="0" borderId="28" xfId="1" applyFont="1" applyBorder="1" applyAlignment="1" applyProtection="1">
      <alignment horizontal="right" vertical="center" indent="1"/>
    </xf>
    <xf numFmtId="38" fontId="4" fillId="0" borderId="19" xfId="1" applyFont="1" applyBorder="1" applyAlignment="1" applyProtection="1">
      <alignment horizontal="right" vertical="center" indent="1"/>
    </xf>
    <xf numFmtId="38" fontId="4" fillId="0" borderId="21" xfId="1" applyFont="1" applyBorder="1" applyAlignment="1" applyProtection="1">
      <alignment horizontal="right" vertical="center" indent="1"/>
    </xf>
    <xf numFmtId="0" fontId="4" fillId="0" borderId="6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8" fontId="4" fillId="0" borderId="22" xfId="1" applyFont="1" applyFill="1" applyBorder="1" applyAlignment="1" applyProtection="1">
      <alignment horizontal="right" vertical="center" indent="1"/>
    </xf>
    <xf numFmtId="38" fontId="4" fillId="0" borderId="11" xfId="1" applyFont="1" applyFill="1" applyBorder="1" applyAlignment="1" applyProtection="1">
      <alignment horizontal="right" vertical="center" indent="1"/>
    </xf>
    <xf numFmtId="38" fontId="4" fillId="0" borderId="24" xfId="1" applyFont="1" applyFill="1" applyBorder="1" applyAlignment="1" applyProtection="1">
      <alignment horizontal="right" vertical="center" indent="1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" borderId="28" xfId="0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0" fontId="4" fillId="3" borderId="29" xfId="0" applyFont="1" applyFill="1" applyBorder="1" applyAlignment="1" applyProtection="1">
      <alignment horizontal="center" vertical="center" shrinkToFit="1"/>
      <protection locked="0"/>
    </xf>
    <xf numFmtId="0" fontId="4" fillId="3" borderId="26" xfId="0" applyFont="1" applyFill="1" applyBorder="1" applyAlignment="1" applyProtection="1">
      <alignment horizontal="center" vertical="center" shrinkToFit="1"/>
      <protection locked="0"/>
    </xf>
    <xf numFmtId="0" fontId="26" fillId="4" borderId="0" xfId="0" applyFont="1" applyFill="1" applyAlignment="1">
      <alignment horizontal="center" vertical="center" shrinkToFi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3" borderId="22" xfId="0" applyFont="1" applyFill="1" applyBorder="1" applyAlignment="1" applyProtection="1">
      <alignment horizontal="center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23" xfId="0" applyFont="1" applyFill="1" applyBorder="1" applyAlignment="1" applyProtection="1">
      <alignment horizontal="center" vertical="center" shrinkToFit="1"/>
      <protection locked="0"/>
    </xf>
    <xf numFmtId="0" fontId="4" fillId="3" borderId="24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18" fillId="2" borderId="0" xfId="0" applyNumberFormat="1" applyFont="1" applyFill="1" applyAlignment="1" applyProtection="1">
      <alignment horizontal="left" vertical="center" indent="1" shrinkToFit="1"/>
      <protection locked="0"/>
    </xf>
    <xf numFmtId="0" fontId="4" fillId="3" borderId="25" xfId="0" applyFont="1" applyFill="1" applyBorder="1" applyAlignment="1" applyProtection="1">
      <alignment horizontal="center" vertical="center" shrinkToFit="1"/>
      <protection locked="0"/>
    </xf>
    <xf numFmtId="0" fontId="4" fillId="3" borderId="27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34" xfId="0" applyFont="1" applyFill="1" applyBorder="1" applyAlignment="1" applyProtection="1">
      <alignment horizontal="center" vertical="center" shrinkToFit="1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8" fillId="3" borderId="35" xfId="0" applyFont="1" applyFill="1" applyBorder="1" applyAlignment="1" applyProtection="1">
      <alignment horizontal="center" vertical="center"/>
      <protection locked="0"/>
    </xf>
    <xf numFmtId="0" fontId="8" fillId="0" borderId="28" xfId="0" quotePrefix="1" applyFont="1" applyBorder="1" applyAlignment="1">
      <alignment horizontal="center" vertical="center" wrapText="1"/>
    </xf>
    <xf numFmtId="0" fontId="8" fillId="0" borderId="19" xfId="0" quotePrefix="1" applyFont="1" applyBorder="1" applyAlignment="1">
      <alignment horizontal="center" vertical="center"/>
    </xf>
    <xf numFmtId="0" fontId="8" fillId="0" borderId="25" xfId="0" quotePrefix="1" applyFont="1" applyBorder="1" applyAlignment="1">
      <alignment horizontal="center" vertical="center"/>
    </xf>
    <xf numFmtId="0" fontId="8" fillId="0" borderId="29" xfId="0" quotePrefix="1" applyFont="1" applyBorder="1" applyAlignment="1">
      <alignment horizontal="center" vertical="center"/>
    </xf>
    <xf numFmtId="0" fontId="8" fillId="0" borderId="26" xfId="0" quotePrefix="1" applyFont="1" applyBorder="1" applyAlignment="1">
      <alignment horizontal="center" vertical="center"/>
    </xf>
    <xf numFmtId="0" fontId="8" fillId="0" borderId="27" xfId="0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38" fontId="4" fillId="0" borderId="22" xfId="1" applyFont="1" applyBorder="1" applyAlignment="1" applyProtection="1">
      <alignment horizontal="right" vertical="center" indent="1"/>
    </xf>
    <xf numFmtId="38" fontId="4" fillId="0" borderId="11" xfId="1" applyFont="1" applyBorder="1" applyAlignment="1" applyProtection="1">
      <alignment horizontal="right" vertical="center" indent="1"/>
    </xf>
    <xf numFmtId="38" fontId="4" fillId="0" borderId="24" xfId="1" applyFont="1" applyBorder="1" applyAlignment="1" applyProtection="1">
      <alignment horizontal="right" vertical="center" indent="1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3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4" fillId="0" borderId="41" xfId="1" applyFont="1" applyBorder="1" applyAlignment="1" applyProtection="1">
      <alignment horizontal="right" vertical="center" indent="1"/>
    </xf>
    <xf numFmtId="38" fontId="4" fillId="0" borderId="15" xfId="1" applyFont="1" applyBorder="1" applyAlignment="1" applyProtection="1">
      <alignment horizontal="right" vertical="center" indent="1"/>
    </xf>
    <xf numFmtId="38" fontId="4" fillId="0" borderId="42" xfId="1" applyFont="1" applyBorder="1" applyAlignment="1" applyProtection="1">
      <alignment horizontal="right" vertical="center" inden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1" xfId="1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3" xfId="1" applyFont="1" applyBorder="1" applyAlignment="1" applyProtection="1">
      <alignment horizontal="right" vertical="center" indent="1"/>
    </xf>
    <xf numFmtId="38" fontId="4" fillId="0" borderId="13" xfId="1" applyFont="1" applyBorder="1" applyAlignment="1" applyProtection="1">
      <alignment horizontal="right" vertical="center" indent="1"/>
    </xf>
    <xf numFmtId="38" fontId="4" fillId="0" borderId="34" xfId="1" applyFont="1" applyBorder="1" applyAlignment="1" applyProtection="1">
      <alignment horizontal="right" vertical="center" indent="1"/>
    </xf>
    <xf numFmtId="0" fontId="4" fillId="2" borderId="41" xfId="0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 shrinkToFit="1"/>
      <protection locked="0"/>
    </xf>
    <xf numFmtId="0" fontId="4" fillId="2" borderId="42" xfId="0" applyFont="1" applyFill="1" applyBorder="1" applyAlignment="1" applyProtection="1">
      <alignment horizontal="center" vertical="center" shrinkToFit="1"/>
      <protection locked="0"/>
    </xf>
    <xf numFmtId="0" fontId="4" fillId="3" borderId="28" xfId="0" quotePrefix="1" applyFont="1" applyFill="1" applyBorder="1" applyAlignment="1" applyProtection="1">
      <alignment horizontal="left" vertical="center" indent="2"/>
      <protection locked="0"/>
    </xf>
    <xf numFmtId="0" fontId="4" fillId="3" borderId="19" xfId="0" quotePrefix="1" applyFont="1" applyFill="1" applyBorder="1" applyAlignment="1" applyProtection="1">
      <alignment horizontal="left" vertical="center" indent="2"/>
      <protection locked="0"/>
    </xf>
    <xf numFmtId="0" fontId="4" fillId="3" borderId="21" xfId="0" quotePrefix="1" applyFont="1" applyFill="1" applyBorder="1" applyAlignment="1" applyProtection="1">
      <alignment horizontal="left" vertical="center" indent="2"/>
      <protection locked="0"/>
    </xf>
    <xf numFmtId="0" fontId="4" fillId="3" borderId="29" xfId="0" quotePrefix="1" applyFont="1" applyFill="1" applyBorder="1" applyAlignment="1" applyProtection="1">
      <alignment horizontal="left" vertical="center" indent="2"/>
      <protection locked="0"/>
    </xf>
    <xf numFmtId="0" fontId="4" fillId="3" borderId="26" xfId="0" quotePrefix="1" applyFont="1" applyFill="1" applyBorder="1" applyAlignment="1" applyProtection="1">
      <alignment horizontal="left" vertical="center" indent="2"/>
      <protection locked="0"/>
    </xf>
    <xf numFmtId="0" fontId="4" fillId="3" borderId="35" xfId="0" quotePrefix="1" applyFont="1" applyFill="1" applyBorder="1" applyAlignment="1" applyProtection="1">
      <alignment horizontal="left" vertical="center" indent="2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9" fontId="18" fillId="3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1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left" vertical="center" wrapText="1" shrinkToFit="1"/>
    </xf>
    <xf numFmtId="0" fontId="12" fillId="0" borderId="7" xfId="0" applyFont="1" applyBorder="1" applyAlignment="1">
      <alignment horizontal="left" vertical="center" wrapText="1" shrinkToFit="1"/>
    </xf>
    <xf numFmtId="0" fontId="12" fillId="0" borderId="0" xfId="0" applyFont="1" applyAlignment="1">
      <alignment horizontal="left" vertical="center" wrapText="1" shrinkToFit="1"/>
    </xf>
    <xf numFmtId="0" fontId="12" fillId="0" borderId="8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8" fillId="3" borderId="26" xfId="0" applyFont="1" applyFill="1" applyBorder="1" applyAlignment="1" applyProtection="1">
      <alignment horizontal="left" vertical="center" wrapText="1"/>
      <protection locked="0"/>
    </xf>
    <xf numFmtId="0" fontId="18" fillId="3" borderId="35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Alignment="1" applyProtection="1">
      <alignment horizontal="left" vertical="center" wrapText="1"/>
      <protection locked="0"/>
    </xf>
    <xf numFmtId="0" fontId="18" fillId="3" borderId="8" xfId="0" applyFont="1" applyFill="1" applyBorder="1" applyAlignment="1" applyProtection="1">
      <alignment horizontal="left" vertical="center" wrapText="1"/>
      <protection locked="0"/>
    </xf>
    <xf numFmtId="0" fontId="18" fillId="3" borderId="19" xfId="0" applyFont="1" applyFill="1" applyBorder="1" applyAlignment="1" applyProtection="1">
      <alignment horizontal="left" vertical="center" wrapText="1"/>
      <protection locked="0"/>
    </xf>
    <xf numFmtId="0" fontId="18" fillId="3" borderId="21" xfId="0" applyFont="1" applyFill="1" applyBorder="1" applyAlignment="1" applyProtection="1">
      <alignment horizontal="left" vertic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8" fillId="3" borderId="9" xfId="0" applyFont="1" applyFill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18" fillId="3" borderId="0" xfId="0" applyFont="1" applyFill="1" applyAlignment="1" applyProtection="1">
      <alignment horizontal="center" vertical="center" wrapText="1" shrinkToFit="1"/>
      <protection locked="0"/>
    </xf>
    <xf numFmtId="0" fontId="18" fillId="3" borderId="0" xfId="0" applyFont="1" applyFill="1" applyAlignment="1" applyProtection="1">
      <alignment horizontal="center" vertical="center" shrinkToFit="1"/>
      <protection locked="0"/>
    </xf>
    <xf numFmtId="0" fontId="18" fillId="3" borderId="8" xfId="0" applyFont="1" applyFill="1" applyBorder="1" applyAlignment="1" applyProtection="1">
      <alignment horizontal="center" vertical="center" shrinkToFit="1"/>
      <protection locked="0"/>
    </xf>
    <xf numFmtId="0" fontId="18" fillId="3" borderId="26" xfId="0" applyFont="1" applyFill="1" applyBorder="1" applyAlignment="1" applyProtection="1">
      <alignment horizontal="center" vertical="center" shrinkToFit="1"/>
      <protection locked="0"/>
    </xf>
    <xf numFmtId="0" fontId="18" fillId="3" borderId="35" xfId="0" applyFont="1" applyFill="1" applyBorder="1" applyAlignment="1" applyProtection="1">
      <alignment horizontal="center" vertical="center" shrinkToFit="1"/>
      <protection locked="0"/>
    </xf>
    <xf numFmtId="0" fontId="18" fillId="3" borderId="6" xfId="0" applyFont="1" applyFill="1" applyBorder="1" applyAlignment="1" applyProtection="1">
      <alignment horizontal="center" vertical="center" wrapText="1"/>
      <protection locked="0"/>
    </xf>
    <xf numFmtId="0" fontId="18" fillId="3" borderId="7" xfId="0" applyFont="1" applyFill="1" applyBorder="1" applyAlignment="1" applyProtection="1">
      <alignment horizontal="center" vertical="center" wrapText="1"/>
      <protection locked="0"/>
    </xf>
    <xf numFmtId="0" fontId="18" fillId="3" borderId="26" xfId="0" applyFont="1" applyFill="1" applyBorder="1" applyAlignment="1" applyProtection="1">
      <alignment horizontal="center" vertical="center" wrapText="1"/>
      <protection locked="0"/>
    </xf>
    <xf numFmtId="0" fontId="18" fillId="3" borderId="35" xfId="0" applyFont="1" applyFill="1" applyBorder="1" applyAlignment="1" applyProtection="1">
      <alignment horizontal="center" vertical="center" wrapText="1"/>
      <protection locked="0"/>
    </xf>
    <xf numFmtId="49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19" fillId="0" borderId="33" xfId="0" quotePrefix="1" applyFont="1" applyBorder="1" applyAlignment="1">
      <alignment horizontal="center" vertical="center"/>
    </xf>
    <xf numFmtId="0" fontId="19" fillId="0" borderId="13" xfId="0" quotePrefix="1" applyFont="1" applyBorder="1" applyAlignment="1">
      <alignment horizontal="center" vertical="center"/>
    </xf>
    <xf numFmtId="0" fontId="19" fillId="0" borderId="36" xfId="0" quotePrefix="1" applyFont="1" applyBorder="1" applyAlignment="1">
      <alignment horizontal="center" vertical="center"/>
    </xf>
    <xf numFmtId="0" fontId="19" fillId="0" borderId="34" xfId="0" quotePrefix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49" fontId="18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8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1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49" fontId="8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3">
    <cellStyle name="桁区切り" xfId="1" builtinId="6"/>
    <cellStyle name="通貨 2" xfId="2" xr:uid="{4BB8E9BD-A96B-4F85-B9A8-362B643A9E6B}"/>
    <cellStyle name="標準" xfId="0" builtinId="0"/>
  </cellStyles>
  <dxfs count="1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theme="1"/>
        </patternFill>
      </fill>
    </dxf>
    <dxf>
      <font>
        <b/>
        <i val="0"/>
        <condense val="0"/>
        <extend val="0"/>
      </font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B77"/>
  <sheetViews>
    <sheetView tabSelected="1" view="pageBreakPreview" zoomScaleNormal="120" zoomScaleSheetLayoutView="100" workbookViewId="0">
      <selection activeCell="D4" sqref="D4:R4"/>
    </sheetView>
  </sheetViews>
  <sheetFormatPr defaultColWidth="9" defaultRowHeight="13.5"/>
  <cols>
    <col min="1" max="37" width="2.5" style="4" customWidth="1"/>
    <col min="38" max="38" width="11.375" style="4" customWidth="1"/>
    <col min="39" max="39" width="10" style="4" customWidth="1"/>
    <col min="40" max="40" width="9" style="4" customWidth="1"/>
    <col min="41" max="41" width="32.25" style="4" bestFit="1" customWidth="1"/>
    <col min="42" max="42" width="29.375" style="4" bestFit="1" customWidth="1"/>
    <col min="43" max="44" width="9.5" style="4" bestFit="1" customWidth="1"/>
    <col min="45" max="45" width="9.5" style="4" customWidth="1"/>
    <col min="46" max="46" width="31.25" style="4" bestFit="1" customWidth="1"/>
    <col min="47" max="47" width="18.375" style="4" bestFit="1" customWidth="1"/>
    <col min="48" max="48" width="16.125" style="4" bestFit="1" customWidth="1"/>
    <col min="49" max="50" width="9" style="4" customWidth="1"/>
    <col min="51" max="51" width="20.125" style="4" customWidth="1"/>
    <col min="52" max="52" width="9" style="4" customWidth="1"/>
    <col min="53" max="16384" width="9" style="4"/>
  </cols>
  <sheetData>
    <row r="1" spans="1:54">
      <c r="A1" s="16" t="s">
        <v>0</v>
      </c>
      <c r="F1" s="90" t="s">
        <v>151</v>
      </c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AJ1" s="53">
        <v>2</v>
      </c>
      <c r="BA1" s="4">
        <v>2</v>
      </c>
      <c r="BB1" s="4">
        <v>3</v>
      </c>
    </row>
    <row r="2" spans="1:54" ht="21.75" customHeight="1">
      <c r="A2" s="160" t="s">
        <v>172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</row>
    <row r="3" spans="1:54" s="16" customFormat="1" ht="6" customHeigh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"/>
      <c r="AM3" s="19"/>
      <c r="AN3" s="19"/>
      <c r="AO3" s="19"/>
      <c r="AP3" s="19"/>
      <c r="AQ3" s="19"/>
      <c r="AR3" s="19"/>
      <c r="AS3" s="19"/>
      <c r="AT3" s="19"/>
    </row>
    <row r="4" spans="1:54" s="20" customFormat="1" ht="24" customHeight="1">
      <c r="A4" s="170" t="s">
        <v>1</v>
      </c>
      <c r="B4" s="172"/>
      <c r="C4" s="172"/>
      <c r="D4" s="167" t="s">
        <v>62</v>
      </c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9"/>
      <c r="S4" s="170" t="s">
        <v>2</v>
      </c>
      <c r="T4" s="171"/>
      <c r="U4" s="171"/>
      <c r="V4" s="164" t="str">
        <f>IF(COUNT(L6:M17,AD6:AE17)=0,"",COUNT(L6:M17,AD6:AE17))</f>
        <v/>
      </c>
      <c r="W4" s="156"/>
      <c r="X4" s="156"/>
      <c r="Y4" s="156"/>
      <c r="Z4" s="156"/>
      <c r="AA4" s="156"/>
      <c r="AB4" s="1" t="s">
        <v>3</v>
      </c>
      <c r="AC4" s="155" t="str">
        <f>IF(SUM(N6:R17,AF6:AJ17)=0,"",SUM(N6:R17,AF6:AJ17))</f>
        <v/>
      </c>
      <c r="AD4" s="156"/>
      <c r="AE4" s="156"/>
      <c r="AF4" s="156"/>
      <c r="AG4" s="156"/>
      <c r="AH4" s="156"/>
      <c r="AI4" s="1" t="s">
        <v>4</v>
      </c>
      <c r="AJ4" s="2"/>
    </row>
    <row r="5" spans="1:54" s="20" customFormat="1" ht="18" customHeight="1">
      <c r="A5" s="166" t="s">
        <v>5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64" t="s">
        <v>6</v>
      </c>
      <c r="M5" s="165"/>
      <c r="N5" s="162" t="s">
        <v>7</v>
      </c>
      <c r="O5" s="162"/>
      <c r="P5" s="162"/>
      <c r="Q5" s="162"/>
      <c r="R5" s="163"/>
      <c r="S5" s="166" t="s">
        <v>5</v>
      </c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64" t="s">
        <v>6</v>
      </c>
      <c r="AE5" s="165"/>
      <c r="AF5" s="162" t="s">
        <v>7</v>
      </c>
      <c r="AG5" s="162"/>
      <c r="AH5" s="162"/>
      <c r="AI5" s="162"/>
      <c r="AJ5" s="163"/>
      <c r="AO5" s="4"/>
    </row>
    <row r="6" spans="1:54" s="20" customFormat="1" ht="18" customHeight="1">
      <c r="A6" s="138" t="s">
        <v>8</v>
      </c>
      <c r="B6" s="139"/>
      <c r="C6" s="21" t="s">
        <v>9</v>
      </c>
      <c r="D6" s="22"/>
      <c r="E6" s="22"/>
      <c r="F6" s="22"/>
      <c r="G6" s="22"/>
      <c r="H6" s="22"/>
      <c r="I6" s="22"/>
      <c r="J6" s="22"/>
      <c r="K6" s="23" t="s">
        <v>114</v>
      </c>
      <c r="L6" s="151"/>
      <c r="M6" s="152"/>
      <c r="N6" s="157" t="str">
        <f>IF(L6="","",L6*5080)</f>
        <v/>
      </c>
      <c r="O6" s="158"/>
      <c r="P6" s="158"/>
      <c r="Q6" s="158"/>
      <c r="R6" s="159"/>
      <c r="S6" s="138" t="s">
        <v>10</v>
      </c>
      <c r="T6" s="139"/>
      <c r="U6" s="21" t="s">
        <v>9</v>
      </c>
      <c r="V6" s="22"/>
      <c r="W6" s="22"/>
      <c r="X6" s="22"/>
      <c r="Y6" s="22"/>
      <c r="Z6" s="22"/>
      <c r="AA6" s="22"/>
      <c r="AB6" s="22"/>
      <c r="AC6" s="23" t="s">
        <v>122</v>
      </c>
      <c r="AD6" s="151"/>
      <c r="AE6" s="152"/>
      <c r="AF6" s="157" t="str">
        <f>IF(AD6="","",AD6*5640)</f>
        <v/>
      </c>
      <c r="AG6" s="158"/>
      <c r="AH6" s="158"/>
      <c r="AI6" s="158"/>
      <c r="AJ6" s="159"/>
      <c r="AO6" s="4"/>
    </row>
    <row r="7" spans="1:54" ht="18" customHeight="1">
      <c r="A7" s="140"/>
      <c r="B7" s="141"/>
      <c r="C7" s="24" t="s">
        <v>11</v>
      </c>
      <c r="D7" s="25"/>
      <c r="E7" s="25"/>
      <c r="F7" s="25"/>
      <c r="G7" s="25"/>
      <c r="H7" s="25"/>
      <c r="I7" s="25"/>
      <c r="J7" s="25"/>
      <c r="K7" s="26" t="s">
        <v>115</v>
      </c>
      <c r="L7" s="147"/>
      <c r="M7" s="148"/>
      <c r="N7" s="144" t="str">
        <f>IF(L7="","",L7*4870)</f>
        <v/>
      </c>
      <c r="O7" s="145"/>
      <c r="P7" s="145"/>
      <c r="Q7" s="145"/>
      <c r="R7" s="146"/>
      <c r="S7" s="140"/>
      <c r="T7" s="141"/>
      <c r="U7" s="24" t="s">
        <v>11</v>
      </c>
      <c r="V7" s="25"/>
      <c r="W7" s="25"/>
      <c r="X7" s="25"/>
      <c r="Y7" s="25"/>
      <c r="Z7" s="25"/>
      <c r="AA7" s="25"/>
      <c r="AB7" s="25"/>
      <c r="AC7" s="26" t="s">
        <v>123</v>
      </c>
      <c r="AD7" s="147"/>
      <c r="AE7" s="148"/>
      <c r="AF7" s="144" t="str">
        <f>IF(AD7="","",AD7*5120)</f>
        <v/>
      </c>
      <c r="AG7" s="145"/>
      <c r="AH7" s="145"/>
      <c r="AI7" s="145"/>
      <c r="AJ7" s="146"/>
    </row>
    <row r="8" spans="1:54" ht="18" customHeight="1">
      <c r="A8" s="140"/>
      <c r="B8" s="141"/>
      <c r="C8" s="8" t="s">
        <v>12</v>
      </c>
      <c r="K8" s="27" t="s">
        <v>116</v>
      </c>
      <c r="L8" s="147"/>
      <c r="M8" s="148"/>
      <c r="N8" s="144" t="str">
        <f>IF(L8="","",L8*4290)</f>
        <v/>
      </c>
      <c r="O8" s="145"/>
      <c r="P8" s="145"/>
      <c r="Q8" s="145"/>
      <c r="R8" s="146"/>
      <c r="S8" s="140"/>
      <c r="T8" s="141"/>
      <c r="U8" s="8" t="s">
        <v>12</v>
      </c>
      <c r="AC8" s="27" t="s">
        <v>116</v>
      </c>
      <c r="AD8" s="147"/>
      <c r="AE8" s="148"/>
      <c r="AF8" s="144" t="str">
        <f>IF(AD8="","",AD8*4290)</f>
        <v/>
      </c>
      <c r="AG8" s="145"/>
      <c r="AH8" s="145"/>
      <c r="AI8" s="145"/>
      <c r="AJ8" s="146"/>
    </row>
    <row r="9" spans="1:54" ht="18" customHeight="1">
      <c r="A9" s="140"/>
      <c r="B9" s="141"/>
      <c r="C9" s="24" t="s">
        <v>33</v>
      </c>
      <c r="D9" s="64"/>
      <c r="E9" s="64"/>
      <c r="F9" s="64"/>
      <c r="G9" s="64"/>
      <c r="H9" s="64"/>
      <c r="I9" s="64"/>
      <c r="J9" s="64"/>
      <c r="K9" s="26" t="s">
        <v>117</v>
      </c>
      <c r="L9" s="147"/>
      <c r="M9" s="148"/>
      <c r="N9" s="144" t="str">
        <f>IF(L9="","",L9*9140)</f>
        <v/>
      </c>
      <c r="O9" s="145"/>
      <c r="P9" s="145"/>
      <c r="Q9" s="145"/>
      <c r="R9" s="146"/>
      <c r="S9" s="140"/>
      <c r="T9" s="141"/>
      <c r="U9" s="24" t="s">
        <v>33</v>
      </c>
      <c r="V9" s="64"/>
      <c r="W9" s="64"/>
      <c r="X9" s="64"/>
      <c r="Y9" s="64"/>
      <c r="Z9" s="64"/>
      <c r="AA9" s="64"/>
      <c r="AB9" s="64"/>
      <c r="AC9" s="26" t="s">
        <v>117</v>
      </c>
      <c r="AD9" s="147"/>
      <c r="AE9" s="148"/>
      <c r="AF9" s="144" t="str">
        <f>IF(AD9="","",AD9*9140)</f>
        <v/>
      </c>
      <c r="AG9" s="145"/>
      <c r="AH9" s="145"/>
      <c r="AI9" s="145"/>
      <c r="AJ9" s="146"/>
    </row>
    <row r="10" spans="1:54" ht="18" customHeight="1">
      <c r="A10" s="140"/>
      <c r="B10" s="141"/>
      <c r="C10" s="8" t="s">
        <v>13</v>
      </c>
      <c r="D10" s="67"/>
      <c r="E10" s="67"/>
      <c r="F10" s="67"/>
      <c r="G10" s="67"/>
      <c r="H10" s="67"/>
      <c r="I10" s="67"/>
      <c r="J10" s="67"/>
      <c r="K10" s="27" t="s">
        <v>118</v>
      </c>
      <c r="L10" s="147"/>
      <c r="M10" s="148"/>
      <c r="N10" s="144" t="str">
        <f>IF(L10="","",L10*4890)</f>
        <v/>
      </c>
      <c r="O10" s="145"/>
      <c r="P10" s="145"/>
      <c r="Q10" s="145"/>
      <c r="R10" s="146"/>
      <c r="S10" s="140"/>
      <c r="T10" s="141"/>
      <c r="U10" s="28" t="s">
        <v>34</v>
      </c>
      <c r="V10" s="67"/>
      <c r="W10" s="67"/>
      <c r="X10" s="67"/>
      <c r="Y10" s="67"/>
      <c r="Z10" s="67"/>
      <c r="AA10" s="67"/>
      <c r="AB10" s="67"/>
      <c r="AC10" s="27" t="s">
        <v>124</v>
      </c>
      <c r="AD10" s="147"/>
      <c r="AE10" s="148"/>
      <c r="AF10" s="144" t="str">
        <f>IF(AD10="","",AD10*3000)</f>
        <v/>
      </c>
      <c r="AG10" s="145"/>
      <c r="AH10" s="145"/>
      <c r="AI10" s="145"/>
      <c r="AJ10" s="146"/>
    </row>
    <row r="11" spans="1:54" ht="18" customHeight="1">
      <c r="A11" s="140"/>
      <c r="B11" s="141"/>
      <c r="C11" s="24" t="s">
        <v>74</v>
      </c>
      <c r="D11" s="64"/>
      <c r="E11" s="64"/>
      <c r="F11" s="64"/>
      <c r="G11" s="64"/>
      <c r="H11" s="64"/>
      <c r="I11" s="64"/>
      <c r="J11" s="64"/>
      <c r="K11" s="26" t="s">
        <v>119</v>
      </c>
      <c r="L11" s="147"/>
      <c r="M11" s="148"/>
      <c r="N11" s="144" t="str">
        <f>IF(L11="","",L11*6050)</f>
        <v/>
      </c>
      <c r="O11" s="145"/>
      <c r="P11" s="145"/>
      <c r="Q11" s="145"/>
      <c r="R11" s="146"/>
      <c r="S11" s="140"/>
      <c r="T11" s="141"/>
      <c r="U11" s="29" t="s">
        <v>35</v>
      </c>
      <c r="V11" s="64"/>
      <c r="W11" s="64"/>
      <c r="X11" s="64"/>
      <c r="Y11" s="64"/>
      <c r="Z11" s="64"/>
      <c r="AA11" s="64"/>
      <c r="AB11" s="64"/>
      <c r="AC11" s="26" t="s">
        <v>118</v>
      </c>
      <c r="AD11" s="147"/>
      <c r="AE11" s="148"/>
      <c r="AF11" s="144" t="str">
        <f>IF(AD11="","",AD11*4890)</f>
        <v/>
      </c>
      <c r="AG11" s="145"/>
      <c r="AH11" s="145"/>
      <c r="AI11" s="145"/>
      <c r="AJ11" s="146"/>
    </row>
    <row r="12" spans="1:54" ht="18" customHeight="1">
      <c r="A12" s="140"/>
      <c r="B12" s="141"/>
      <c r="C12" s="8" t="s">
        <v>36</v>
      </c>
      <c r="D12" s="67"/>
      <c r="E12" s="67"/>
      <c r="F12" s="67"/>
      <c r="G12" s="67"/>
      <c r="H12" s="67"/>
      <c r="I12" s="67"/>
      <c r="J12" s="67"/>
      <c r="K12" s="27" t="s">
        <v>114</v>
      </c>
      <c r="L12" s="147"/>
      <c r="M12" s="148"/>
      <c r="N12" s="144" t="str">
        <f>IF(L12="","",L12*5080)</f>
        <v/>
      </c>
      <c r="O12" s="145"/>
      <c r="P12" s="145"/>
      <c r="Q12" s="145"/>
      <c r="R12" s="146"/>
      <c r="S12" s="140"/>
      <c r="T12" s="141"/>
      <c r="U12" s="28" t="s">
        <v>37</v>
      </c>
      <c r="V12" s="67"/>
      <c r="W12" s="67"/>
      <c r="X12" s="67"/>
      <c r="Y12" s="67"/>
      <c r="Z12" s="67"/>
      <c r="AA12" s="67"/>
      <c r="AB12" s="67"/>
      <c r="AC12" s="27" t="s">
        <v>125</v>
      </c>
      <c r="AD12" s="147"/>
      <c r="AE12" s="148"/>
      <c r="AF12" s="144" t="str">
        <f>IF(AD12="","",AD12*2720)</f>
        <v/>
      </c>
      <c r="AG12" s="145"/>
      <c r="AH12" s="145"/>
      <c r="AI12" s="145"/>
      <c r="AJ12" s="146"/>
    </row>
    <row r="13" spans="1:54" ht="18" customHeight="1">
      <c r="A13" s="140"/>
      <c r="B13" s="141"/>
      <c r="C13" s="24" t="s">
        <v>14</v>
      </c>
      <c r="D13" s="64"/>
      <c r="E13" s="64"/>
      <c r="F13" s="64"/>
      <c r="G13" s="64"/>
      <c r="H13" s="64"/>
      <c r="I13" s="64"/>
      <c r="J13" s="64"/>
      <c r="K13" s="26" t="s">
        <v>120</v>
      </c>
      <c r="L13" s="147"/>
      <c r="M13" s="148"/>
      <c r="N13" s="144" t="str">
        <f>IF(L13="","",L13*3950)</f>
        <v/>
      </c>
      <c r="O13" s="145"/>
      <c r="P13" s="145"/>
      <c r="Q13" s="145"/>
      <c r="R13" s="146"/>
      <c r="S13" s="140"/>
      <c r="T13" s="141"/>
      <c r="U13" s="29" t="s">
        <v>38</v>
      </c>
      <c r="V13" s="64"/>
      <c r="W13" s="64"/>
      <c r="X13" s="64"/>
      <c r="Y13" s="64"/>
      <c r="Z13" s="64"/>
      <c r="AA13" s="64"/>
      <c r="AB13" s="64"/>
      <c r="AC13" s="26" t="s">
        <v>120</v>
      </c>
      <c r="AD13" s="147"/>
      <c r="AE13" s="148"/>
      <c r="AF13" s="144" t="str">
        <f>IF(AD13="","",AD13*3950)</f>
        <v/>
      </c>
      <c r="AG13" s="145"/>
      <c r="AH13" s="145"/>
      <c r="AI13" s="145"/>
      <c r="AJ13" s="146"/>
    </row>
    <row r="14" spans="1:54" ht="18" customHeight="1">
      <c r="A14" s="140"/>
      <c r="B14" s="141"/>
      <c r="C14" s="58"/>
      <c r="D14" s="65"/>
      <c r="E14" s="65"/>
      <c r="F14" s="65"/>
      <c r="G14" s="65"/>
      <c r="H14" s="65"/>
      <c r="I14" s="65"/>
      <c r="J14" s="65"/>
      <c r="K14" s="59"/>
      <c r="L14" s="76"/>
      <c r="M14" s="77"/>
      <c r="N14" s="60"/>
      <c r="O14" s="61"/>
      <c r="P14" s="61"/>
      <c r="Q14" s="61"/>
      <c r="R14" s="62"/>
      <c r="S14" s="140"/>
      <c r="T14" s="141"/>
      <c r="U14" s="29"/>
      <c r="V14" s="64"/>
      <c r="W14" s="64"/>
      <c r="X14" s="64"/>
      <c r="Y14" s="64"/>
      <c r="Z14" s="64"/>
      <c r="AA14" s="64"/>
      <c r="AB14" s="64"/>
      <c r="AC14" s="26"/>
      <c r="AD14" s="71"/>
      <c r="AE14" s="72"/>
      <c r="AF14" s="73"/>
      <c r="AG14" s="74"/>
      <c r="AH14" s="74"/>
      <c r="AI14" s="74"/>
      <c r="AJ14" s="75"/>
    </row>
    <row r="15" spans="1:54" ht="18" customHeight="1">
      <c r="A15" s="142"/>
      <c r="B15" s="143"/>
      <c r="C15" s="30" t="s">
        <v>53</v>
      </c>
      <c r="D15" s="69"/>
      <c r="E15" s="69"/>
      <c r="F15" s="69"/>
      <c r="G15" s="69"/>
      <c r="H15" s="69"/>
      <c r="I15" s="69"/>
      <c r="J15" s="69"/>
      <c r="K15" s="31" t="s">
        <v>121</v>
      </c>
      <c r="L15" s="153"/>
      <c r="M15" s="154"/>
      <c r="N15" s="175" t="str">
        <f>IF(L15="","",L15*3970)</f>
        <v/>
      </c>
      <c r="O15" s="176"/>
      <c r="P15" s="176"/>
      <c r="Q15" s="176"/>
      <c r="R15" s="177"/>
      <c r="S15" s="140"/>
      <c r="T15" s="141"/>
      <c r="U15" s="29" t="s">
        <v>75</v>
      </c>
      <c r="V15" s="64"/>
      <c r="W15" s="64"/>
      <c r="X15" s="64"/>
      <c r="Y15" s="64"/>
      <c r="Z15" s="64"/>
      <c r="AA15" s="64"/>
      <c r="AB15" s="64"/>
      <c r="AC15" s="26" t="s">
        <v>126</v>
      </c>
      <c r="AD15" s="147"/>
      <c r="AE15" s="148"/>
      <c r="AF15" s="144" t="str">
        <f>IF(AD15="","",AD15*4140)</f>
        <v/>
      </c>
      <c r="AG15" s="145"/>
      <c r="AH15" s="145"/>
      <c r="AI15" s="145"/>
      <c r="AJ15" s="146"/>
    </row>
    <row r="16" spans="1:54" ht="18" customHeight="1">
      <c r="A16" s="91" t="s">
        <v>15</v>
      </c>
      <c r="B16" s="93"/>
      <c r="C16" s="32" t="s">
        <v>16</v>
      </c>
      <c r="D16" s="68"/>
      <c r="E16" s="68"/>
      <c r="F16" s="68"/>
      <c r="G16" s="79" t="s">
        <v>167</v>
      </c>
      <c r="H16" s="79"/>
      <c r="I16" s="79"/>
      <c r="J16" s="149" t="s">
        <v>168</v>
      </c>
      <c r="K16" s="150"/>
      <c r="L16" s="151"/>
      <c r="M16" s="152"/>
      <c r="N16" s="157" t="str">
        <f>IF(L16="","",L16*4190)</f>
        <v/>
      </c>
      <c r="O16" s="158"/>
      <c r="P16" s="158"/>
      <c r="Q16" s="158"/>
      <c r="R16" s="159"/>
      <c r="S16" s="140"/>
      <c r="T16" s="141"/>
      <c r="U16" s="28" t="s">
        <v>39</v>
      </c>
      <c r="V16" s="67"/>
      <c r="W16" s="67"/>
      <c r="X16" s="67"/>
      <c r="Y16" s="67"/>
      <c r="Z16" s="67"/>
      <c r="AA16" s="67"/>
      <c r="AB16" s="67"/>
      <c r="AC16" s="27" t="s">
        <v>127</v>
      </c>
      <c r="AD16" s="147"/>
      <c r="AE16" s="148"/>
      <c r="AF16" s="144" t="str">
        <f>IF(AD16="","",AD16*7340)</f>
        <v/>
      </c>
      <c r="AG16" s="145"/>
      <c r="AH16" s="145"/>
      <c r="AI16" s="145"/>
      <c r="AJ16" s="146"/>
    </row>
    <row r="17" spans="1:36" ht="18" customHeight="1">
      <c r="A17" s="94" t="s">
        <v>17</v>
      </c>
      <c r="B17" s="96"/>
      <c r="C17" s="30" t="s">
        <v>18</v>
      </c>
      <c r="D17" s="69"/>
      <c r="E17" s="69"/>
      <c r="F17" s="69"/>
      <c r="G17" s="80" t="s">
        <v>169</v>
      </c>
      <c r="H17" s="80"/>
      <c r="I17" s="80"/>
      <c r="J17" s="81" t="s">
        <v>168</v>
      </c>
      <c r="K17" s="82"/>
      <c r="L17" s="153"/>
      <c r="M17" s="154"/>
      <c r="N17" s="175" t="str">
        <f>IF(L17="","",L17*3670)</f>
        <v/>
      </c>
      <c r="O17" s="176"/>
      <c r="P17" s="176"/>
      <c r="Q17" s="176"/>
      <c r="R17" s="177"/>
      <c r="S17" s="142"/>
      <c r="T17" s="143"/>
      <c r="U17" s="33" t="s">
        <v>40</v>
      </c>
      <c r="V17" s="69"/>
      <c r="W17" s="69"/>
      <c r="X17" s="69"/>
      <c r="Y17" s="69"/>
      <c r="Z17" s="69"/>
      <c r="AA17" s="69"/>
      <c r="AB17" s="69"/>
      <c r="AC17" s="31" t="s">
        <v>128</v>
      </c>
      <c r="AD17" s="153"/>
      <c r="AE17" s="154"/>
      <c r="AF17" s="175" t="str">
        <f>IF(AD17="","",AD17*4580)</f>
        <v/>
      </c>
      <c r="AG17" s="176"/>
      <c r="AH17" s="176"/>
      <c r="AI17" s="176"/>
      <c r="AJ17" s="177"/>
    </row>
    <row r="18" spans="1:36" ht="18" customHeight="1">
      <c r="A18" s="34" t="s">
        <v>41</v>
      </c>
      <c r="P18" s="34" t="s">
        <v>54</v>
      </c>
    </row>
    <row r="19" spans="1:36" ht="18" customHeight="1">
      <c r="A19" s="34" t="s">
        <v>42</v>
      </c>
      <c r="P19" s="34" t="s">
        <v>55</v>
      </c>
    </row>
    <row r="20" spans="1:36" ht="18" customHeight="1">
      <c r="A20" s="34" t="s">
        <v>43</v>
      </c>
      <c r="P20" s="34" t="s">
        <v>44</v>
      </c>
    </row>
    <row r="21" spans="1:36" ht="27" customHeight="1">
      <c r="A21" s="187" t="s">
        <v>19</v>
      </c>
      <c r="B21" s="188"/>
      <c r="C21" s="188"/>
      <c r="D21" s="188"/>
      <c r="E21" s="188"/>
      <c r="F21" s="189"/>
      <c r="G21" s="178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80"/>
    </row>
    <row r="22" spans="1:36" ht="12" customHeight="1">
      <c r="A22" s="173" t="s">
        <v>20</v>
      </c>
      <c r="B22" s="161"/>
      <c r="C22" s="161"/>
      <c r="D22" s="161"/>
      <c r="E22" s="161"/>
      <c r="F22" s="161"/>
      <c r="G22" s="86"/>
      <c r="H22" s="87"/>
      <c r="I22" s="87"/>
      <c r="J22" s="87"/>
      <c r="K22" s="87"/>
      <c r="L22" s="123"/>
      <c r="M22" s="86"/>
      <c r="N22" s="87"/>
      <c r="O22" s="87"/>
      <c r="P22" s="87"/>
      <c r="Q22" s="87"/>
      <c r="R22" s="123"/>
      <c r="S22" s="87"/>
      <c r="T22" s="87"/>
      <c r="U22" s="87"/>
      <c r="V22" s="87"/>
      <c r="W22" s="87"/>
      <c r="X22" s="123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128"/>
      <c r="AJ22" s="129"/>
    </row>
    <row r="23" spans="1:36" ht="12" customHeight="1">
      <c r="A23" s="174"/>
      <c r="B23" s="161"/>
      <c r="C23" s="161"/>
      <c r="D23" s="161"/>
      <c r="E23" s="161"/>
      <c r="F23" s="161"/>
      <c r="G23" s="88"/>
      <c r="H23" s="89"/>
      <c r="I23" s="89"/>
      <c r="J23" s="89"/>
      <c r="K23" s="89"/>
      <c r="L23" s="124"/>
      <c r="M23" s="88"/>
      <c r="N23" s="89"/>
      <c r="O23" s="89"/>
      <c r="P23" s="89"/>
      <c r="Q23" s="89"/>
      <c r="R23" s="124"/>
      <c r="S23" s="89"/>
      <c r="T23" s="89"/>
      <c r="U23" s="89"/>
      <c r="V23" s="89"/>
      <c r="W23" s="89"/>
      <c r="X23" s="124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130"/>
      <c r="AJ23" s="131"/>
    </row>
    <row r="24" spans="1:36" ht="13.5" customHeight="1">
      <c r="A24" s="211" t="s">
        <v>23</v>
      </c>
      <c r="B24" s="108"/>
      <c r="C24" s="108"/>
      <c r="D24" s="108"/>
      <c r="E24" s="108"/>
      <c r="F24" s="109"/>
      <c r="G24" s="86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123"/>
      <c r="S24" s="132" t="s">
        <v>60</v>
      </c>
      <c r="T24" s="133"/>
      <c r="U24" s="134"/>
      <c r="V24" s="181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3"/>
    </row>
    <row r="25" spans="1:36" ht="13.5" customHeight="1">
      <c r="A25" s="212"/>
      <c r="B25" s="111"/>
      <c r="C25" s="111"/>
      <c r="D25" s="111"/>
      <c r="E25" s="111"/>
      <c r="F25" s="112"/>
      <c r="G25" s="88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124"/>
      <c r="S25" s="135"/>
      <c r="T25" s="136"/>
      <c r="U25" s="137"/>
      <c r="V25" s="184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6"/>
    </row>
    <row r="26" spans="1:36" ht="12" customHeight="1">
      <c r="A26" s="211" t="s">
        <v>24</v>
      </c>
      <c r="B26" s="108"/>
      <c r="C26" s="108"/>
      <c r="D26" s="108"/>
      <c r="E26" s="108"/>
      <c r="F26" s="109"/>
      <c r="G26" s="86"/>
      <c r="H26" s="87"/>
      <c r="I26" s="87"/>
      <c r="J26" s="87"/>
      <c r="K26" s="87"/>
      <c r="L26" s="123"/>
      <c r="M26" s="86"/>
      <c r="N26" s="87"/>
      <c r="O26" s="87"/>
      <c r="P26" s="87"/>
      <c r="Q26" s="87"/>
      <c r="R26" s="123"/>
      <c r="S26" s="87"/>
      <c r="T26" s="87"/>
      <c r="U26" s="87"/>
      <c r="V26" s="87"/>
      <c r="W26" s="87"/>
      <c r="X26" s="123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128"/>
      <c r="AJ26" s="129"/>
    </row>
    <row r="27" spans="1:36" ht="12" customHeight="1">
      <c r="A27" s="212"/>
      <c r="B27" s="111"/>
      <c r="C27" s="111"/>
      <c r="D27" s="111"/>
      <c r="E27" s="111"/>
      <c r="F27" s="112"/>
      <c r="G27" s="88"/>
      <c r="H27" s="89"/>
      <c r="I27" s="89"/>
      <c r="J27" s="89"/>
      <c r="K27" s="89"/>
      <c r="L27" s="124"/>
      <c r="M27" s="88"/>
      <c r="N27" s="89"/>
      <c r="O27" s="89"/>
      <c r="P27" s="89"/>
      <c r="Q27" s="89"/>
      <c r="R27" s="124"/>
      <c r="S27" s="89"/>
      <c r="T27" s="89"/>
      <c r="U27" s="89"/>
      <c r="V27" s="89"/>
      <c r="W27" s="89"/>
      <c r="X27" s="124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130"/>
      <c r="AJ27" s="131"/>
    </row>
    <row r="28" spans="1:36" ht="18" customHeight="1">
      <c r="A28" s="219" t="s">
        <v>25</v>
      </c>
      <c r="B28" s="220"/>
      <c r="C28" s="217" t="s">
        <v>26</v>
      </c>
      <c r="D28" s="161"/>
      <c r="E28" s="161"/>
      <c r="F28" s="218"/>
      <c r="G28" s="83" t="s">
        <v>27</v>
      </c>
      <c r="H28" s="84"/>
      <c r="I28" s="85"/>
      <c r="J28" s="97"/>
      <c r="K28" s="98"/>
      <c r="L28" s="98"/>
      <c r="M28" s="98"/>
      <c r="N28" s="98"/>
      <c r="O28" s="98"/>
      <c r="P28" s="98"/>
      <c r="Q28" s="98"/>
      <c r="R28" s="99"/>
      <c r="S28" s="83" t="s">
        <v>139</v>
      </c>
      <c r="T28" s="84"/>
      <c r="U28" s="84"/>
      <c r="V28" s="84"/>
      <c r="W28" s="84"/>
      <c r="X28" s="85"/>
      <c r="Y28" s="97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100"/>
    </row>
    <row r="29" spans="1:36" ht="18" customHeight="1">
      <c r="A29" s="219"/>
      <c r="B29" s="220"/>
      <c r="C29" s="110"/>
      <c r="D29" s="111"/>
      <c r="E29" s="111"/>
      <c r="F29" s="112"/>
      <c r="G29" s="83" t="s">
        <v>28</v>
      </c>
      <c r="H29" s="84"/>
      <c r="I29" s="85"/>
      <c r="J29" s="97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100"/>
    </row>
    <row r="30" spans="1:36" ht="18" customHeight="1">
      <c r="A30" s="219"/>
      <c r="B30" s="220"/>
      <c r="C30" s="107" t="s">
        <v>30</v>
      </c>
      <c r="D30" s="108"/>
      <c r="E30" s="108"/>
      <c r="F30" s="109"/>
      <c r="G30" s="83" t="s">
        <v>27</v>
      </c>
      <c r="H30" s="84"/>
      <c r="I30" s="85"/>
      <c r="J30" s="97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100"/>
    </row>
    <row r="31" spans="1:36" ht="18" customHeight="1">
      <c r="A31" s="219"/>
      <c r="B31" s="220"/>
      <c r="C31" s="110"/>
      <c r="D31" s="111"/>
      <c r="E31" s="111"/>
      <c r="F31" s="112"/>
      <c r="G31" s="83" t="s">
        <v>28</v>
      </c>
      <c r="H31" s="84"/>
      <c r="I31" s="85"/>
      <c r="J31" s="97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100"/>
    </row>
    <row r="32" spans="1:36" ht="18" customHeight="1">
      <c r="A32" s="221"/>
      <c r="B32" s="222"/>
      <c r="C32" s="214" t="s">
        <v>32</v>
      </c>
      <c r="D32" s="215"/>
      <c r="E32" s="215"/>
      <c r="F32" s="215"/>
      <c r="G32" s="215"/>
      <c r="H32" s="215"/>
      <c r="I32" s="216"/>
      <c r="J32" s="125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7"/>
    </row>
    <row r="33" spans="1:36" ht="7.5" customHeight="1">
      <c r="A33" s="35"/>
      <c r="D33" s="35"/>
      <c r="E33" s="35"/>
      <c r="F33" s="35"/>
      <c r="I33" s="35"/>
    </row>
    <row r="34" spans="1:36" ht="20.100000000000001" customHeight="1">
      <c r="A34" s="5"/>
      <c r="B34" s="6" t="s">
        <v>85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"/>
      <c r="Q34" s="6"/>
      <c r="R34" s="7"/>
      <c r="S34" s="6"/>
      <c r="T34" s="6"/>
      <c r="U34" s="13"/>
      <c r="V34" s="8"/>
      <c r="W34" s="91" t="s">
        <v>131</v>
      </c>
      <c r="X34" s="92"/>
      <c r="Y34" s="92"/>
      <c r="Z34" s="92"/>
      <c r="AA34" s="93"/>
      <c r="AB34" s="114"/>
      <c r="AC34" s="115"/>
      <c r="AD34" s="115"/>
      <c r="AE34" s="115"/>
      <c r="AF34" s="115"/>
      <c r="AG34" s="115"/>
      <c r="AH34" s="115"/>
      <c r="AI34" s="115"/>
      <c r="AJ34" s="116"/>
    </row>
    <row r="35" spans="1:36" ht="13.5" customHeight="1">
      <c r="A35" s="8"/>
      <c r="B35" s="254" t="s">
        <v>113</v>
      </c>
      <c r="C35" s="254"/>
      <c r="D35" s="213"/>
      <c r="E35" s="213"/>
      <c r="F35" s="66" t="s">
        <v>86</v>
      </c>
      <c r="G35" s="213"/>
      <c r="H35" s="213"/>
      <c r="I35" s="66" t="s">
        <v>87</v>
      </c>
      <c r="J35" s="213"/>
      <c r="K35" s="213"/>
      <c r="L35" s="70" t="s">
        <v>88</v>
      </c>
      <c r="M35" s="113"/>
      <c r="N35" s="113"/>
      <c r="O35" s="66"/>
      <c r="P35" s="113"/>
      <c r="Q35" s="113"/>
      <c r="R35" s="66"/>
      <c r="S35" s="113"/>
      <c r="T35" s="113"/>
      <c r="U35" s="70"/>
      <c r="V35" s="8"/>
      <c r="W35" s="94"/>
      <c r="X35" s="95"/>
      <c r="Y35" s="95"/>
      <c r="Z35" s="95"/>
      <c r="AA35" s="96"/>
      <c r="AB35" s="117"/>
      <c r="AC35" s="118"/>
      <c r="AD35" s="118"/>
      <c r="AE35" s="118"/>
      <c r="AF35" s="118"/>
      <c r="AG35" s="118"/>
      <c r="AH35" s="118"/>
      <c r="AI35" s="118"/>
      <c r="AJ35" s="119"/>
    </row>
    <row r="36" spans="1:36" ht="20.100000000000001" customHeight="1">
      <c r="A36" s="10"/>
      <c r="B36" s="39" t="s">
        <v>89</v>
      </c>
      <c r="C36" s="9"/>
      <c r="D36" s="11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9"/>
      <c r="P36" s="9"/>
      <c r="Q36" s="9"/>
      <c r="R36" s="9"/>
      <c r="S36" s="9"/>
      <c r="T36" s="9"/>
      <c r="U36" s="14"/>
      <c r="V36" s="8"/>
      <c r="W36" s="91" t="s">
        <v>130</v>
      </c>
      <c r="X36" s="92"/>
      <c r="Y36" s="92"/>
      <c r="Z36" s="92"/>
      <c r="AA36" s="93"/>
      <c r="AB36" s="101"/>
      <c r="AC36" s="102"/>
      <c r="AD36" s="102"/>
      <c r="AE36" s="102"/>
      <c r="AF36" s="102"/>
      <c r="AG36" s="102"/>
      <c r="AH36" s="102"/>
      <c r="AI36" s="102"/>
      <c r="AJ36" s="103"/>
    </row>
    <row r="37" spans="1:36" ht="13.5" customHeight="1">
      <c r="A37" s="120" t="s">
        <v>76</v>
      </c>
      <c r="B37" s="121"/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6"/>
      <c r="N37" s="16"/>
      <c r="O37" s="9"/>
      <c r="P37" s="9"/>
      <c r="Q37" s="9"/>
      <c r="R37" s="9"/>
      <c r="S37" s="9"/>
      <c r="T37" s="9"/>
      <c r="U37" s="14"/>
      <c r="V37" s="8"/>
      <c r="W37" s="94"/>
      <c r="X37" s="95"/>
      <c r="Y37" s="95"/>
      <c r="Z37" s="95"/>
      <c r="AA37" s="96"/>
      <c r="AB37" s="104"/>
      <c r="AC37" s="105"/>
      <c r="AD37" s="105"/>
      <c r="AE37" s="105"/>
      <c r="AF37" s="105"/>
      <c r="AG37" s="105"/>
      <c r="AH37" s="105"/>
      <c r="AI37" s="105"/>
      <c r="AJ37" s="106"/>
    </row>
    <row r="38" spans="1:36" ht="13.5" customHeight="1">
      <c r="A38" s="194" t="s">
        <v>77</v>
      </c>
      <c r="B38" s="195"/>
      <c r="C38" s="195"/>
      <c r="D38" s="190"/>
      <c r="E38" s="190"/>
      <c r="F38" s="190"/>
      <c r="G38" s="87"/>
      <c r="H38" s="257"/>
      <c r="I38" s="190"/>
      <c r="J38" s="190"/>
      <c r="K38" s="190"/>
      <c r="L38" s="123"/>
      <c r="M38" s="259"/>
      <c r="N38" s="259"/>
      <c r="O38" s="259"/>
      <c r="P38" s="259"/>
      <c r="Q38" s="259"/>
      <c r="R38" s="259"/>
      <c r="S38" s="259"/>
      <c r="T38" s="259"/>
      <c r="U38" s="260"/>
      <c r="V38" s="3"/>
      <c r="W38" s="6"/>
      <c r="X38" s="6"/>
      <c r="Y38" s="6"/>
      <c r="Z38" s="6"/>
      <c r="AA38" s="6"/>
      <c r="AB38" s="54"/>
      <c r="AC38" s="6"/>
      <c r="AD38" s="63"/>
      <c r="AE38" s="63"/>
      <c r="AF38" s="63"/>
      <c r="AG38" s="63"/>
      <c r="AH38" s="63"/>
      <c r="AI38" s="63"/>
      <c r="AJ38" s="6"/>
    </row>
    <row r="39" spans="1:36" ht="13.5" customHeight="1">
      <c r="A39" s="194"/>
      <c r="B39" s="195"/>
      <c r="C39" s="195"/>
      <c r="D39" s="192"/>
      <c r="E39" s="192"/>
      <c r="F39" s="192"/>
      <c r="G39" s="89"/>
      <c r="H39" s="258"/>
      <c r="I39" s="192"/>
      <c r="J39" s="192"/>
      <c r="K39" s="192"/>
      <c r="L39" s="124"/>
      <c r="M39" s="192"/>
      <c r="N39" s="192"/>
      <c r="O39" s="192"/>
      <c r="P39" s="192"/>
      <c r="Q39" s="192"/>
      <c r="R39" s="192"/>
      <c r="S39" s="192"/>
      <c r="T39" s="192"/>
      <c r="U39" s="193"/>
      <c r="V39" s="8"/>
      <c r="W39" s="91" t="s">
        <v>79</v>
      </c>
      <c r="X39" s="92"/>
      <c r="Y39" s="92"/>
      <c r="Z39" s="196" t="s">
        <v>80</v>
      </c>
      <c r="AA39" s="196"/>
      <c r="AB39" s="196"/>
      <c r="AC39" s="196"/>
      <c r="AD39" s="196"/>
      <c r="AE39" s="196"/>
      <c r="AF39" s="196"/>
      <c r="AG39" s="196"/>
      <c r="AH39" s="196"/>
      <c r="AI39" s="196"/>
      <c r="AJ39" s="197"/>
    </row>
    <row r="40" spans="1:36" ht="10.35" customHeight="1">
      <c r="A40" s="194" t="s">
        <v>78</v>
      </c>
      <c r="B40" s="195"/>
      <c r="C40" s="195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55"/>
      <c r="U40" s="56"/>
      <c r="V40" s="8"/>
      <c r="W40" s="194"/>
      <c r="X40" s="195"/>
      <c r="Y40" s="195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9"/>
    </row>
    <row r="41" spans="1:36" ht="10.35" customHeight="1">
      <c r="A41" s="194"/>
      <c r="B41" s="195"/>
      <c r="C41" s="195"/>
      <c r="D41" s="223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5"/>
      <c r="V41" s="8"/>
      <c r="W41" s="41"/>
      <c r="X41" s="42"/>
      <c r="Y41" s="43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9"/>
    </row>
    <row r="42" spans="1:36" ht="10.35" customHeight="1">
      <c r="A42" s="194"/>
      <c r="B42" s="195"/>
      <c r="C42" s="195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5"/>
      <c r="V42" s="8"/>
      <c r="W42" s="200" t="s">
        <v>76</v>
      </c>
      <c r="X42" s="201"/>
      <c r="Y42" s="201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3"/>
    </row>
    <row r="43" spans="1:36" ht="10.35" customHeight="1">
      <c r="A43" s="194"/>
      <c r="B43" s="195"/>
      <c r="C43" s="195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7"/>
      <c r="V43" s="8"/>
      <c r="W43" s="194" t="s">
        <v>56</v>
      </c>
      <c r="X43" s="195"/>
      <c r="Y43" s="195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5"/>
    </row>
    <row r="44" spans="1:36" ht="13.5" customHeight="1">
      <c r="A44" s="94" t="s">
        <v>81</v>
      </c>
      <c r="B44" s="95"/>
      <c r="C44" s="95"/>
      <c r="D44" s="12"/>
      <c r="E44" s="12" t="s">
        <v>82</v>
      </c>
      <c r="F44" s="232"/>
      <c r="G44" s="232"/>
      <c r="H44" s="232"/>
      <c r="I44" s="12" t="s">
        <v>92</v>
      </c>
      <c r="J44" s="232"/>
      <c r="K44" s="232"/>
      <c r="L44" s="232"/>
      <c r="M44" s="12" t="s">
        <v>83</v>
      </c>
      <c r="N44" s="232"/>
      <c r="O44" s="232"/>
      <c r="P44" s="232"/>
      <c r="Q44" s="232"/>
      <c r="R44" s="232"/>
      <c r="S44" s="12"/>
      <c r="T44" s="12"/>
      <c r="U44" s="15"/>
      <c r="V44" s="8"/>
      <c r="W44" s="194"/>
      <c r="X44" s="195"/>
      <c r="Y44" s="195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5"/>
    </row>
    <row r="45" spans="1:36" ht="13.5" customHeight="1">
      <c r="A45" s="7"/>
      <c r="B45" s="6"/>
      <c r="C45" s="6"/>
      <c r="D45" s="6"/>
      <c r="E45" s="6"/>
      <c r="F45" s="210"/>
      <c r="G45" s="210"/>
      <c r="H45" s="210"/>
      <c r="I45" s="6"/>
      <c r="J45" s="210"/>
      <c r="K45" s="210"/>
      <c r="L45" s="210"/>
      <c r="M45" s="6"/>
      <c r="N45" s="210"/>
      <c r="O45" s="210"/>
      <c r="P45" s="210"/>
      <c r="Q45" s="210"/>
      <c r="R45" s="210"/>
      <c r="S45" s="6"/>
      <c r="T45" s="6"/>
      <c r="U45" s="6"/>
      <c r="V45" s="9"/>
      <c r="W45" s="194"/>
      <c r="X45" s="195"/>
      <c r="Y45" s="195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5"/>
    </row>
    <row r="46" spans="1:36" ht="26.25" customHeight="1">
      <c r="A46" s="255" t="s">
        <v>170</v>
      </c>
      <c r="B46" s="255"/>
      <c r="C46" s="255"/>
      <c r="D46" s="256"/>
      <c r="E46" s="256"/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9"/>
      <c r="W46" s="194"/>
      <c r="X46" s="195"/>
      <c r="Y46" s="195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3"/>
    </row>
    <row r="47" spans="1:36" ht="7.5" customHeight="1">
      <c r="A47" s="78"/>
      <c r="B47" s="9"/>
      <c r="C47" s="9"/>
      <c r="D47" s="9"/>
      <c r="E47" s="9"/>
      <c r="F47" s="66"/>
      <c r="G47" s="66"/>
      <c r="H47" s="66"/>
      <c r="I47" s="9"/>
      <c r="J47" s="66"/>
      <c r="K47" s="66"/>
      <c r="L47" s="66"/>
      <c r="M47" s="9"/>
      <c r="N47" s="66"/>
      <c r="O47" s="66"/>
      <c r="P47" s="66"/>
      <c r="Q47" s="66"/>
      <c r="R47" s="66"/>
      <c r="S47" s="9"/>
      <c r="T47" s="9"/>
      <c r="U47" s="9"/>
      <c r="V47" s="9"/>
      <c r="W47" s="194" t="s">
        <v>57</v>
      </c>
      <c r="X47" s="195"/>
      <c r="Y47" s="195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7"/>
    </row>
    <row r="48" spans="1:36" ht="13.5" customHeight="1">
      <c r="A48" s="91" t="s">
        <v>150</v>
      </c>
      <c r="B48" s="92"/>
      <c r="C48" s="92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9"/>
      <c r="V48" s="8"/>
      <c r="W48" s="194"/>
      <c r="X48" s="195"/>
      <c r="Y48" s="195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5"/>
    </row>
    <row r="49" spans="1:51" ht="13.5" customHeight="1">
      <c r="A49" s="120" t="s">
        <v>57</v>
      </c>
      <c r="B49" s="121"/>
      <c r="C49" s="121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1"/>
      <c r="V49" s="8"/>
      <c r="W49" s="194"/>
      <c r="X49" s="195"/>
      <c r="Y49" s="195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3"/>
    </row>
    <row r="50" spans="1:51" ht="13.5" customHeight="1">
      <c r="A50" s="120" t="s">
        <v>84</v>
      </c>
      <c r="B50" s="121"/>
      <c r="C50" s="121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1"/>
      <c r="V50" s="8"/>
      <c r="W50" s="194" t="s">
        <v>58</v>
      </c>
      <c r="X50" s="195"/>
      <c r="Y50" s="195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7"/>
    </row>
    <row r="51" spans="1:51" ht="13.5" customHeight="1">
      <c r="A51" s="120" t="s">
        <v>73</v>
      </c>
      <c r="B51" s="121"/>
      <c r="C51" s="121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3"/>
      <c r="V51" s="8"/>
      <c r="W51" s="94"/>
      <c r="X51" s="95"/>
      <c r="Y51" s="95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9"/>
    </row>
    <row r="52" spans="1:51" ht="13.5" customHeight="1">
      <c r="A52" s="233" t="s">
        <v>129</v>
      </c>
      <c r="B52" s="234"/>
      <c r="C52" s="234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6"/>
      <c r="V52" s="8"/>
    </row>
    <row r="53" spans="1:51" ht="13.5" customHeight="1">
      <c r="A53" s="94" t="s">
        <v>81</v>
      </c>
      <c r="B53" s="95"/>
      <c r="C53" s="95"/>
      <c r="D53" s="9"/>
      <c r="E53" s="9" t="s">
        <v>82</v>
      </c>
      <c r="F53" s="272"/>
      <c r="G53" s="272"/>
      <c r="H53" s="272"/>
      <c r="I53" s="12" t="s">
        <v>92</v>
      </c>
      <c r="J53" s="272"/>
      <c r="K53" s="272"/>
      <c r="L53" s="272"/>
      <c r="M53" s="12" t="s">
        <v>83</v>
      </c>
      <c r="N53" s="272"/>
      <c r="O53" s="272"/>
      <c r="P53" s="272"/>
      <c r="Q53" s="272"/>
      <c r="R53" s="272"/>
      <c r="S53" s="12"/>
      <c r="T53" s="12"/>
      <c r="U53" s="12"/>
      <c r="V53" s="8"/>
      <c r="W53" s="166" t="s">
        <v>171</v>
      </c>
      <c r="X53" s="156"/>
      <c r="Y53" s="156"/>
      <c r="Z53" s="156"/>
      <c r="AA53" s="156"/>
      <c r="AB53" s="156"/>
      <c r="AC53" s="244"/>
      <c r="AD53" s="245" t="s">
        <v>91</v>
      </c>
      <c r="AE53" s="246"/>
      <c r="AF53" s="246"/>
      <c r="AG53" s="246"/>
      <c r="AH53" s="246"/>
      <c r="AI53" s="246"/>
      <c r="AJ53" s="247"/>
    </row>
    <row r="54" spans="1:51" ht="5.0999999999999996" customHeight="1">
      <c r="A54" s="44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4"/>
      <c r="Q54" s="40"/>
      <c r="R54" s="40"/>
      <c r="S54" s="40"/>
      <c r="T54" s="40"/>
      <c r="U54" s="40"/>
      <c r="V54" s="9"/>
      <c r="W54" s="261"/>
      <c r="X54" s="262"/>
      <c r="Y54" s="262"/>
      <c r="Z54" s="262"/>
      <c r="AA54" s="262"/>
      <c r="AB54" s="262"/>
      <c r="AC54" s="263"/>
      <c r="AD54" s="248"/>
      <c r="AE54" s="249"/>
      <c r="AF54" s="249"/>
      <c r="AG54" s="249"/>
      <c r="AH54" s="249"/>
      <c r="AI54" s="249"/>
      <c r="AJ54" s="250"/>
      <c r="AK54" s="16"/>
    </row>
    <row r="55" spans="1:51" s="16" customFormat="1" ht="27.95" customHeight="1">
      <c r="A55" s="273" t="s">
        <v>51</v>
      </c>
      <c r="B55" s="238"/>
      <c r="C55" s="274"/>
      <c r="D55" s="238" t="s">
        <v>52</v>
      </c>
      <c r="E55" s="238"/>
      <c r="F55" s="274"/>
      <c r="G55" s="238" t="s">
        <v>50</v>
      </c>
      <c r="H55" s="238"/>
      <c r="I55" s="274"/>
      <c r="J55" s="237" t="s">
        <v>90</v>
      </c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9"/>
      <c r="V55" s="8"/>
      <c r="W55" s="174"/>
      <c r="X55" s="161"/>
      <c r="Y55" s="161"/>
      <c r="Z55" s="161"/>
      <c r="AA55" s="161"/>
      <c r="AB55" s="161"/>
      <c r="AC55" s="264"/>
      <c r="AD55" s="248"/>
      <c r="AE55" s="249"/>
      <c r="AF55" s="249"/>
      <c r="AG55" s="249"/>
      <c r="AH55" s="249"/>
      <c r="AI55" s="249"/>
      <c r="AJ55" s="250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</row>
    <row r="56" spans="1:51" ht="69.95" customHeight="1">
      <c r="A56" s="268"/>
      <c r="B56" s="269"/>
      <c r="C56" s="270"/>
      <c r="D56" s="271"/>
      <c r="E56" s="269"/>
      <c r="F56" s="270"/>
      <c r="G56" s="271"/>
      <c r="H56" s="269"/>
      <c r="I56" s="270"/>
      <c r="J56" s="240"/>
      <c r="K56" s="241"/>
      <c r="L56" s="241"/>
      <c r="M56" s="241"/>
      <c r="N56" s="241"/>
      <c r="O56" s="241"/>
      <c r="P56" s="242"/>
      <c r="Q56" s="240"/>
      <c r="R56" s="241"/>
      <c r="S56" s="241"/>
      <c r="T56" s="241"/>
      <c r="U56" s="243"/>
      <c r="W56" s="265"/>
      <c r="X56" s="266"/>
      <c r="Y56" s="266"/>
      <c r="Z56" s="266"/>
      <c r="AA56" s="266"/>
      <c r="AB56" s="266"/>
      <c r="AC56" s="267"/>
      <c r="AD56" s="251"/>
      <c r="AE56" s="252"/>
      <c r="AF56" s="252"/>
      <c r="AG56" s="252"/>
      <c r="AH56" s="252"/>
      <c r="AI56" s="252"/>
      <c r="AJ56" s="253"/>
    </row>
    <row r="59" spans="1:51" ht="18.75">
      <c r="AL59" s="46" t="s">
        <v>105</v>
      </c>
    </row>
    <row r="60" spans="1:51" ht="14.25" thickBot="1">
      <c r="AL60" s="48" t="s">
        <v>106</v>
      </c>
      <c r="AM60" s="48" t="s">
        <v>93</v>
      </c>
      <c r="AN60" s="48" t="s">
        <v>96</v>
      </c>
      <c r="AO60" s="48" t="s">
        <v>59</v>
      </c>
      <c r="AP60" s="48" t="s">
        <v>101</v>
      </c>
      <c r="AQ60" s="45" t="s">
        <v>100</v>
      </c>
      <c r="AR60" s="48" t="s">
        <v>45</v>
      </c>
      <c r="AS60" s="45" t="s">
        <v>136</v>
      </c>
      <c r="AT60" s="48" t="s">
        <v>29</v>
      </c>
      <c r="AU60" s="48" t="s">
        <v>48</v>
      </c>
      <c r="AV60" s="48" t="s">
        <v>31</v>
      </c>
      <c r="AW60" s="45" t="s">
        <v>61</v>
      </c>
      <c r="AX60" s="52" t="s">
        <v>111</v>
      </c>
      <c r="AY60" s="52" t="s">
        <v>132</v>
      </c>
    </row>
    <row r="61" spans="1:51" ht="14.25" thickTop="1">
      <c r="AL61" s="36" t="s">
        <v>107</v>
      </c>
      <c r="AM61" s="36" t="s">
        <v>94</v>
      </c>
      <c r="AN61" s="36" t="s">
        <v>97</v>
      </c>
      <c r="AO61" s="36" t="s">
        <v>21</v>
      </c>
      <c r="AP61" s="50" t="s">
        <v>152</v>
      </c>
      <c r="AQ61" s="36" t="s">
        <v>64</v>
      </c>
      <c r="AR61" s="51" t="s">
        <v>137</v>
      </c>
      <c r="AS61" s="57">
        <v>1505</v>
      </c>
      <c r="AT61" s="36" t="s">
        <v>46</v>
      </c>
      <c r="AU61" s="51" t="s">
        <v>143</v>
      </c>
      <c r="AV61" s="36" t="s">
        <v>149</v>
      </c>
      <c r="AW61" s="36" t="s">
        <v>62</v>
      </c>
      <c r="AX61" s="36" t="s">
        <v>112</v>
      </c>
      <c r="AY61" s="36" t="s">
        <v>133</v>
      </c>
    </row>
    <row r="62" spans="1:51">
      <c r="AL62" s="37" t="s">
        <v>108</v>
      </c>
      <c r="AM62" s="37" t="s">
        <v>95</v>
      </c>
      <c r="AN62" s="37" t="s">
        <v>98</v>
      </c>
      <c r="AO62" s="37" t="s">
        <v>22</v>
      </c>
      <c r="AP62" s="50" t="s">
        <v>153</v>
      </c>
      <c r="AQ62" s="37" t="s">
        <v>65</v>
      </c>
      <c r="AR62" s="50" t="s">
        <v>138</v>
      </c>
      <c r="AS62" s="50">
        <v>2005</v>
      </c>
      <c r="AT62" s="37" t="s">
        <v>47</v>
      </c>
      <c r="AU62" s="50" t="s">
        <v>102</v>
      </c>
      <c r="AV62" s="37" t="s">
        <v>144</v>
      </c>
      <c r="AW62" s="37" t="s">
        <v>63</v>
      </c>
      <c r="AX62" s="37" t="s">
        <v>113</v>
      </c>
      <c r="AY62" s="37" t="s">
        <v>134</v>
      </c>
    </row>
    <row r="63" spans="1:51">
      <c r="AL63" s="37" t="s">
        <v>109</v>
      </c>
      <c r="AM63" s="37"/>
      <c r="AN63" s="37" t="s">
        <v>99</v>
      </c>
      <c r="AO63" s="37"/>
      <c r="AP63" s="50" t="s">
        <v>154</v>
      </c>
      <c r="AQ63" s="37" t="s">
        <v>66</v>
      </c>
      <c r="AR63" s="50"/>
      <c r="AS63" s="50">
        <v>2015</v>
      </c>
      <c r="AT63" s="37" t="s">
        <v>49</v>
      </c>
      <c r="AU63" s="50" t="s">
        <v>103</v>
      </c>
      <c r="AV63" s="37" t="s">
        <v>145</v>
      </c>
      <c r="AW63" s="37" t="s">
        <v>15</v>
      </c>
      <c r="AX63" s="37"/>
      <c r="AY63" s="37"/>
    </row>
    <row r="64" spans="1:51">
      <c r="AL64" s="37" t="s">
        <v>110</v>
      </c>
      <c r="AM64" s="37"/>
      <c r="AN64" s="37"/>
      <c r="AO64" s="37"/>
      <c r="AP64" s="50" t="s">
        <v>155</v>
      </c>
      <c r="AQ64" s="37" t="s">
        <v>67</v>
      </c>
      <c r="AR64" s="50"/>
      <c r="AS64" s="50">
        <v>2505</v>
      </c>
      <c r="AT64" s="37"/>
      <c r="AU64" s="50" t="s">
        <v>104</v>
      </c>
      <c r="AV64" s="38" t="s">
        <v>146</v>
      </c>
      <c r="AW64" s="37"/>
      <c r="AX64" s="37"/>
      <c r="AY64" s="37"/>
    </row>
    <row r="65" spans="38:51">
      <c r="AL65" s="37"/>
      <c r="AM65" s="37"/>
      <c r="AN65" s="37"/>
      <c r="AO65" s="37"/>
      <c r="AP65" s="50" t="s">
        <v>156</v>
      </c>
      <c r="AQ65" s="37" t="s">
        <v>68</v>
      </c>
      <c r="AR65" s="50"/>
      <c r="AS65" s="50">
        <v>4005</v>
      </c>
      <c r="AT65" s="37"/>
      <c r="AU65" s="47" t="s">
        <v>140</v>
      </c>
      <c r="AV65" s="38" t="s">
        <v>147</v>
      </c>
      <c r="AW65" s="37"/>
      <c r="AX65" s="37"/>
      <c r="AY65" s="37"/>
    </row>
    <row r="66" spans="38:51">
      <c r="AL66" s="37"/>
      <c r="AM66" s="37"/>
      <c r="AN66" s="37"/>
      <c r="AO66" s="37"/>
      <c r="AP66" s="50" t="s">
        <v>157</v>
      </c>
      <c r="AQ66" s="37" t="s">
        <v>69</v>
      </c>
      <c r="AR66" s="50"/>
      <c r="AS66" s="50">
        <v>4020</v>
      </c>
      <c r="AT66" s="37"/>
      <c r="AU66" s="47" t="s">
        <v>142</v>
      </c>
      <c r="AV66" s="37" t="s">
        <v>148</v>
      </c>
      <c r="AW66" s="37"/>
      <c r="AX66" s="37"/>
      <c r="AY66" s="37"/>
    </row>
    <row r="67" spans="38:51">
      <c r="AL67" s="37"/>
      <c r="AM67" s="37"/>
      <c r="AN67" s="37"/>
      <c r="AO67" s="37"/>
      <c r="AP67" s="50" t="s">
        <v>158</v>
      </c>
      <c r="AQ67" s="37" t="s">
        <v>70</v>
      </c>
      <c r="AR67" s="37"/>
      <c r="AS67" s="37"/>
      <c r="AT67" s="37"/>
      <c r="AU67" s="47" t="s">
        <v>141</v>
      </c>
      <c r="AV67" s="37"/>
      <c r="AW67" s="37"/>
      <c r="AX67" s="37"/>
      <c r="AY67" s="37"/>
    </row>
    <row r="68" spans="38:51">
      <c r="AL68" s="37"/>
      <c r="AM68" s="37"/>
      <c r="AN68" s="37"/>
      <c r="AO68" s="37"/>
      <c r="AP68" s="50" t="s">
        <v>159</v>
      </c>
      <c r="AQ68" s="37" t="s">
        <v>71</v>
      </c>
      <c r="AR68" s="37"/>
      <c r="AS68" s="37"/>
      <c r="AT68" s="37"/>
      <c r="AU68" s="37"/>
      <c r="AV68" s="37"/>
      <c r="AW68" s="37"/>
      <c r="AX68" s="37"/>
      <c r="AY68" s="37"/>
    </row>
    <row r="69" spans="38:51">
      <c r="AL69" s="37"/>
      <c r="AM69" s="37"/>
      <c r="AN69" s="37"/>
      <c r="AO69" s="37"/>
      <c r="AP69" s="50" t="s">
        <v>160</v>
      </c>
      <c r="AQ69" s="37" t="s">
        <v>72</v>
      </c>
      <c r="AR69" s="37"/>
      <c r="AS69" s="37"/>
      <c r="AT69" s="37"/>
      <c r="AU69" s="37"/>
      <c r="AV69" s="37"/>
      <c r="AW69" s="37"/>
      <c r="AX69" s="37"/>
      <c r="AY69" s="37"/>
    </row>
    <row r="70" spans="38:51">
      <c r="AL70" s="37"/>
      <c r="AM70" s="37"/>
      <c r="AN70" s="37"/>
      <c r="AO70" s="37"/>
      <c r="AP70" s="50" t="s">
        <v>161</v>
      </c>
      <c r="AQ70" s="37"/>
      <c r="AR70" s="37"/>
      <c r="AS70" s="37"/>
      <c r="AT70" s="37"/>
      <c r="AU70" s="37"/>
      <c r="AV70" s="37"/>
      <c r="AW70" s="37"/>
      <c r="AX70" s="37"/>
      <c r="AY70" s="37"/>
    </row>
    <row r="71" spans="38:51">
      <c r="AL71" s="37"/>
      <c r="AM71" s="37"/>
      <c r="AN71" s="37"/>
      <c r="AO71" s="37"/>
      <c r="AP71" s="50" t="s">
        <v>162</v>
      </c>
      <c r="AQ71" s="37"/>
      <c r="AR71" s="37"/>
      <c r="AS71" s="37"/>
      <c r="AT71" s="37"/>
      <c r="AU71" s="37"/>
      <c r="AV71" s="37"/>
      <c r="AW71" s="37"/>
      <c r="AX71" s="37"/>
      <c r="AY71" s="37"/>
    </row>
    <row r="72" spans="38:51">
      <c r="AL72" s="37"/>
      <c r="AM72" s="37"/>
      <c r="AN72" s="37"/>
      <c r="AO72" s="37"/>
      <c r="AP72" s="50" t="s">
        <v>163</v>
      </c>
      <c r="AQ72" s="37"/>
      <c r="AR72" s="37"/>
      <c r="AS72" s="37"/>
      <c r="AT72" s="37"/>
      <c r="AU72" s="37"/>
      <c r="AV72" s="37"/>
      <c r="AW72" s="37"/>
      <c r="AX72" s="37"/>
      <c r="AY72" s="37"/>
    </row>
    <row r="73" spans="38:51">
      <c r="AL73" s="37"/>
      <c r="AM73" s="37"/>
      <c r="AN73" s="37"/>
      <c r="AO73" s="37"/>
      <c r="AP73" s="50" t="s">
        <v>164</v>
      </c>
      <c r="AQ73" s="37"/>
      <c r="AR73" s="37"/>
      <c r="AS73" s="37"/>
      <c r="AT73" s="37"/>
      <c r="AU73" s="37"/>
      <c r="AV73" s="37"/>
      <c r="AW73" s="37"/>
      <c r="AX73" s="37"/>
      <c r="AY73" s="37"/>
    </row>
    <row r="74" spans="38:51">
      <c r="AL74" s="38"/>
      <c r="AM74" s="38"/>
      <c r="AN74" s="37"/>
      <c r="AO74" s="37"/>
      <c r="AP74" s="50" t="s">
        <v>165</v>
      </c>
      <c r="AQ74" s="37"/>
      <c r="AR74" s="37"/>
      <c r="AS74" s="37"/>
      <c r="AT74" s="37"/>
      <c r="AU74" s="37"/>
      <c r="AV74" s="37"/>
      <c r="AW74" s="37"/>
      <c r="AX74" s="37"/>
      <c r="AY74" s="37"/>
    </row>
    <row r="75" spans="38:51">
      <c r="AL75" s="37"/>
      <c r="AM75" s="37"/>
      <c r="AN75" s="38"/>
      <c r="AO75" s="38"/>
      <c r="AP75" s="50" t="s">
        <v>166</v>
      </c>
      <c r="AQ75" s="38"/>
      <c r="AR75" s="38"/>
      <c r="AS75" s="38"/>
      <c r="AT75" s="38"/>
      <c r="AU75" s="38"/>
      <c r="AV75" s="38"/>
      <c r="AW75" s="38"/>
      <c r="AX75" s="37"/>
      <c r="AY75" s="37"/>
    </row>
    <row r="76" spans="38:51">
      <c r="AL76" s="37"/>
      <c r="AM76" s="37"/>
      <c r="AN76" s="37"/>
      <c r="AO76" s="37"/>
      <c r="AP76" s="47" t="s">
        <v>135</v>
      </c>
      <c r="AQ76" s="37"/>
      <c r="AR76" s="37"/>
      <c r="AS76" s="37"/>
      <c r="AT76" s="37"/>
      <c r="AU76" s="37"/>
      <c r="AV76" s="37"/>
      <c r="AW76" s="37"/>
      <c r="AX76" s="37"/>
      <c r="AY76" s="37"/>
    </row>
    <row r="77" spans="38:51">
      <c r="AL77" s="37"/>
      <c r="AM77" s="37"/>
      <c r="AN77" s="37"/>
      <c r="AO77" s="37"/>
      <c r="AP77" s="47"/>
      <c r="AQ77" s="37"/>
      <c r="AR77" s="37"/>
      <c r="AS77" s="37"/>
      <c r="AT77" s="37"/>
      <c r="AU77" s="37"/>
      <c r="AV77" s="37"/>
      <c r="AW77" s="37"/>
      <c r="AX77" s="37"/>
      <c r="AY77" s="37"/>
    </row>
  </sheetData>
  <sheetProtection algorithmName="SHA-512" hashValue="7Vf7aGmYwChsvfoj1HDZLlcqrvBa0sAfXckB4/7hiuz5TgWXZqlsmtNCzeCMnOGTWEs24LaOQdNqefezj/OG+w==" saltValue="s35SbZnOm7omznc+u5sElg==" spinCount="100000" sheet="1" selectLockedCells="1"/>
  <mergeCells count="168">
    <mergeCell ref="W54:AC56"/>
    <mergeCell ref="A56:C56"/>
    <mergeCell ref="D56:F56"/>
    <mergeCell ref="A53:C53"/>
    <mergeCell ref="F53:H53"/>
    <mergeCell ref="J53:L53"/>
    <mergeCell ref="N53:R53"/>
    <mergeCell ref="G56:I56"/>
    <mergeCell ref="A55:C55"/>
    <mergeCell ref="D55:F55"/>
    <mergeCell ref="G55:I55"/>
    <mergeCell ref="A52:C52"/>
    <mergeCell ref="D52:U52"/>
    <mergeCell ref="J55:U55"/>
    <mergeCell ref="J56:P56"/>
    <mergeCell ref="Q56:U56"/>
    <mergeCell ref="W53:AC53"/>
    <mergeCell ref="AD53:AJ56"/>
    <mergeCell ref="A38:C39"/>
    <mergeCell ref="B35:C35"/>
    <mergeCell ref="A48:C48"/>
    <mergeCell ref="A40:C43"/>
    <mergeCell ref="F44:H44"/>
    <mergeCell ref="J44:L44"/>
    <mergeCell ref="D35:E35"/>
    <mergeCell ref="A50:C50"/>
    <mergeCell ref="A51:C51"/>
    <mergeCell ref="G38:G39"/>
    <mergeCell ref="A46:C46"/>
    <mergeCell ref="D46:U46"/>
    <mergeCell ref="M35:N35"/>
    <mergeCell ref="H38:K39"/>
    <mergeCell ref="L38:L39"/>
    <mergeCell ref="M38:U39"/>
    <mergeCell ref="D38:F39"/>
    <mergeCell ref="A49:C49"/>
    <mergeCell ref="A44:C44"/>
    <mergeCell ref="J45:L45"/>
    <mergeCell ref="S22:V23"/>
    <mergeCell ref="A24:F25"/>
    <mergeCell ref="S26:V27"/>
    <mergeCell ref="G35:H35"/>
    <mergeCell ref="C32:I32"/>
    <mergeCell ref="G29:I29"/>
    <mergeCell ref="G30:I30"/>
    <mergeCell ref="G28:I28"/>
    <mergeCell ref="J29:AJ29"/>
    <mergeCell ref="J35:K35"/>
    <mergeCell ref="A26:F27"/>
    <mergeCell ref="C28:F29"/>
    <mergeCell ref="G31:I31"/>
    <mergeCell ref="J31:AJ31"/>
    <mergeCell ref="A28:B32"/>
    <mergeCell ref="Q22:R23"/>
    <mergeCell ref="D41:U43"/>
    <mergeCell ref="D48:U49"/>
    <mergeCell ref="N44:R44"/>
    <mergeCell ref="F45:H45"/>
    <mergeCell ref="N45:R45"/>
    <mergeCell ref="D50:U51"/>
    <mergeCell ref="W39:Y40"/>
    <mergeCell ref="Z39:AJ41"/>
    <mergeCell ref="W42:Y42"/>
    <mergeCell ref="Z42:AJ42"/>
    <mergeCell ref="W43:Y46"/>
    <mergeCell ref="Z43:AJ46"/>
    <mergeCell ref="W47:Y49"/>
    <mergeCell ref="W50:Y51"/>
    <mergeCell ref="Z50:AJ51"/>
    <mergeCell ref="Z47:AJ49"/>
    <mergeCell ref="A22:F23"/>
    <mergeCell ref="G24:R25"/>
    <mergeCell ref="AF13:AJ13"/>
    <mergeCell ref="N17:R17"/>
    <mergeCell ref="AD16:AE16"/>
    <mergeCell ref="N15:R15"/>
    <mergeCell ref="AF16:AJ16"/>
    <mergeCell ref="AF17:AJ17"/>
    <mergeCell ref="AD17:AE17"/>
    <mergeCell ref="AD15:AE15"/>
    <mergeCell ref="AF15:AJ15"/>
    <mergeCell ref="L15:M15"/>
    <mergeCell ref="G21:AJ21"/>
    <mergeCell ref="N16:R16"/>
    <mergeCell ref="AI22:AJ23"/>
    <mergeCell ref="V24:AJ25"/>
    <mergeCell ref="Y22:AH23"/>
    <mergeCell ref="L13:M13"/>
    <mergeCell ref="N13:R13"/>
    <mergeCell ref="AD13:AE13"/>
    <mergeCell ref="K22:L23"/>
    <mergeCell ref="G22:J23"/>
    <mergeCell ref="W22:X23"/>
    <mergeCell ref="A21:F21"/>
    <mergeCell ref="A2:AJ2"/>
    <mergeCell ref="AF5:AJ5"/>
    <mergeCell ref="AD5:AE5"/>
    <mergeCell ref="S5:AC5"/>
    <mergeCell ref="N5:R5"/>
    <mergeCell ref="L5:M5"/>
    <mergeCell ref="V4:AA4"/>
    <mergeCell ref="D4:R4"/>
    <mergeCell ref="A5:K5"/>
    <mergeCell ref="S4:U4"/>
    <mergeCell ref="A4:C4"/>
    <mergeCell ref="A17:B17"/>
    <mergeCell ref="L16:M16"/>
    <mergeCell ref="L17:M17"/>
    <mergeCell ref="A16:B16"/>
    <mergeCell ref="AD12:AE12"/>
    <mergeCell ref="AF11:AJ11"/>
    <mergeCell ref="AC4:AH4"/>
    <mergeCell ref="AF12:AJ12"/>
    <mergeCell ref="AD11:AE11"/>
    <mergeCell ref="N10:R10"/>
    <mergeCell ref="L8:M8"/>
    <mergeCell ref="L9:M9"/>
    <mergeCell ref="AF6:AJ6"/>
    <mergeCell ref="L6:M6"/>
    <mergeCell ref="L7:M7"/>
    <mergeCell ref="AD6:AE6"/>
    <mergeCell ref="AD7:AE7"/>
    <mergeCell ref="N6:R6"/>
    <mergeCell ref="N7:R7"/>
    <mergeCell ref="AD8:AE8"/>
    <mergeCell ref="AD9:AE9"/>
    <mergeCell ref="AD10:AE10"/>
    <mergeCell ref="A6:B15"/>
    <mergeCell ref="AF8:AJ8"/>
    <mergeCell ref="J32:AJ32"/>
    <mergeCell ref="AI26:AJ27"/>
    <mergeCell ref="S24:U25"/>
    <mergeCell ref="S6:T17"/>
    <mergeCell ref="AF9:AJ9"/>
    <mergeCell ref="AF10:AJ10"/>
    <mergeCell ref="N11:R11"/>
    <mergeCell ref="L12:M12"/>
    <mergeCell ref="N12:R12"/>
    <mergeCell ref="AF7:AJ7"/>
    <mergeCell ref="N8:R8"/>
    <mergeCell ref="N9:R9"/>
    <mergeCell ref="L10:M10"/>
    <mergeCell ref="L11:M11"/>
    <mergeCell ref="J16:K16"/>
    <mergeCell ref="G16:I16"/>
    <mergeCell ref="G17:I17"/>
    <mergeCell ref="J17:K17"/>
    <mergeCell ref="S28:X28"/>
    <mergeCell ref="M22:P23"/>
    <mergeCell ref="F1:V1"/>
    <mergeCell ref="W36:AA37"/>
    <mergeCell ref="J28:R28"/>
    <mergeCell ref="Y28:AJ28"/>
    <mergeCell ref="AB36:AJ37"/>
    <mergeCell ref="Y26:AH27"/>
    <mergeCell ref="C30:F31"/>
    <mergeCell ref="J30:AJ30"/>
    <mergeCell ref="P35:Q35"/>
    <mergeCell ref="S35:T35"/>
    <mergeCell ref="W34:AA35"/>
    <mergeCell ref="AB34:AJ35"/>
    <mergeCell ref="A37:C37"/>
    <mergeCell ref="D37:L37"/>
    <mergeCell ref="G26:J27"/>
    <mergeCell ref="K26:L27"/>
    <mergeCell ref="M26:P27"/>
    <mergeCell ref="Q26:R27"/>
    <mergeCell ref="W26:X27"/>
  </mergeCells>
  <phoneticPr fontId="2"/>
  <conditionalFormatting sqref="A18:M18">
    <cfRule type="expression" dxfId="11" priority="10">
      <formula>$L$9&gt;0</formula>
    </cfRule>
  </conditionalFormatting>
  <conditionalFormatting sqref="D4">
    <cfRule type="cellIs" dxfId="10" priority="33" stopIfTrue="1" operator="equal">
      <formula>#REF!</formula>
    </cfRule>
  </conditionalFormatting>
  <conditionalFormatting sqref="F1">
    <cfRule type="expression" dxfId="9" priority="13" stopIfTrue="1">
      <formula>$AB$36="持ち帰る"</formula>
    </cfRule>
  </conditionalFormatting>
  <conditionalFormatting sqref="J28">
    <cfRule type="cellIs" dxfId="8" priority="29" stopIfTrue="1" operator="equal">
      <formula>#REF!</formula>
    </cfRule>
  </conditionalFormatting>
  <conditionalFormatting sqref="J29">
    <cfRule type="cellIs" dxfId="7" priority="30" stopIfTrue="1" operator="equal">
      <formula>#REF!</formula>
    </cfRule>
  </conditionalFormatting>
  <conditionalFormatting sqref="J30:J31">
    <cfRule type="cellIs" dxfId="6" priority="31" stopIfTrue="1" operator="equal">
      <formula>#REF!</formula>
    </cfRule>
  </conditionalFormatting>
  <conditionalFormatting sqref="L6:M6 L8:M8 P18:AF18 P19:AH19">
    <cfRule type="expression" dxfId="5" priority="5">
      <formula>$L$15&gt;0</formula>
    </cfRule>
  </conditionalFormatting>
  <conditionalFormatting sqref="L7:M7 A19:M19">
    <cfRule type="expression" dxfId="4" priority="9">
      <formula>$L$11&gt;0</formula>
    </cfRule>
  </conditionalFormatting>
  <conditionalFormatting sqref="L7:M7 A20:M20">
    <cfRule type="expression" dxfId="3" priority="8">
      <formula>$L$12&gt;0</formula>
    </cfRule>
  </conditionalFormatting>
  <conditionalFormatting sqref="L7:M7">
    <cfRule type="expression" dxfId="2" priority="12">
      <formula>$L$9&gt;0</formula>
    </cfRule>
  </conditionalFormatting>
  <conditionalFormatting sqref="AD6:AE6 AD8:AE8 P18:AF18 P19:AI19">
    <cfRule type="expression" dxfId="1" priority="1">
      <formula>$AD$15&gt;0</formula>
    </cfRule>
  </conditionalFormatting>
  <conditionalFormatting sqref="AD7:AE7 A18:M18">
    <cfRule type="expression" dxfId="0" priority="4">
      <formula>$AD$9&gt;0</formula>
    </cfRule>
  </conditionalFormatting>
  <dataValidations count="18">
    <dataValidation imeMode="off" allowBlank="1" showInputMessage="1" showErrorMessage="1" sqref="M6:M11 D37 P35:Q35 S35:T35 M35:N35 J35:K35 G35:H35 D35:E35 M15:M17 L6:L17 AD6:AE17" xr:uid="{00000000-0002-0000-0000-000000000000}"/>
    <dataValidation imeMode="on" allowBlank="1" showInputMessage="1" showErrorMessage="1" sqref="J32:AJ32 G21:AJ21 G26 G22 S26:V27 D40 Y26:AH27 M22:P23 S22:V23 Y22:AH23 M26:P27 D38:F39 H38:K39 M38:U39 D48:U51 Z43 AA50:AJ51 Z47 Z50:Z51" xr:uid="{00000000-0002-0000-0000-000001000000}"/>
    <dataValidation type="list" imeMode="on" allowBlank="1" showInputMessage="1" sqref="AI22:AJ23 AI26:AJ27" xr:uid="{00000000-0002-0000-0000-000002000000}">
      <formula1>地内地先</formula1>
    </dataValidation>
    <dataValidation type="list" imeMode="on" allowBlank="1" showInputMessage="1" showErrorMessage="1" sqref="V24:AJ25" xr:uid="{00000000-0002-0000-0000-000003000000}">
      <formula1>発注者区分</formula1>
    </dataValidation>
    <dataValidation type="list" imeMode="on" allowBlank="1" showInputMessage="1" showErrorMessage="1" sqref="J29:AJ29" xr:uid="{00000000-0002-0000-0000-000005000000}">
      <formula1>Co細骨材</formula1>
    </dataValidation>
    <dataValidation type="list" imeMode="on" allowBlank="1" showInputMessage="1" sqref="J30:AJ30" xr:uid="{00000000-0002-0000-0000-000006000000}">
      <formula1>$AU$61:$AU$67</formula1>
    </dataValidation>
    <dataValidation type="list" imeMode="on" allowBlank="1" showInputMessage="1" sqref="J31:AJ31" xr:uid="{00000000-0002-0000-0000-000007000000}">
      <formula1>$AV$61:$AV$67</formula1>
    </dataValidation>
    <dataValidation type="list" allowBlank="1" showInputMessage="1" showErrorMessage="1" sqref="D4:R4" xr:uid="{00000000-0002-0000-0000-000008000000}">
      <formula1>$AW$61:$AW$63</formula1>
    </dataValidation>
    <dataValidation type="list" allowBlank="1" showInputMessage="1" showErrorMessage="1" sqref="Q22:R23 Q26:R27 L38" xr:uid="{00000000-0002-0000-0000-000009000000}">
      <formula1>郡市</formula1>
    </dataValidation>
    <dataValidation type="list" allowBlank="1" showInputMessage="1" showErrorMessage="1" sqref="W22:X23 W26:X27" xr:uid="{00000000-0002-0000-0000-00000A000000}">
      <formula1>$AN$61:$AN$63</formula1>
    </dataValidation>
    <dataValidation type="list" imeMode="on" allowBlank="1" showInputMessage="1" sqref="G24:R25" xr:uid="{00000000-0002-0000-0000-00000B000000}">
      <formula1>発注者</formula1>
    </dataValidation>
    <dataValidation type="list" allowBlank="1" showInputMessage="1" showErrorMessage="1" sqref="K22:L23 G38" xr:uid="{00000000-0002-0000-0000-00000C000000}">
      <formula1>都道府県</formula1>
    </dataValidation>
    <dataValidation type="list" allowBlank="1" showInputMessage="1" showErrorMessage="1" sqref="B35:C35" xr:uid="{00000000-0002-0000-0000-00000D000000}">
      <formula1>$AX$61:$AX$62</formula1>
    </dataValidation>
    <dataValidation type="list" allowBlank="1" showInputMessage="1" showErrorMessage="1" sqref="AB36:AJ37" xr:uid="{00000000-0002-0000-0000-00000E000000}">
      <formula1>$AY$61:$AY$62</formula1>
    </dataValidation>
    <dataValidation type="list" imeMode="on" allowBlank="1" showInputMessage="1" showErrorMessage="1" sqref="Y28:AJ28" xr:uid="{00000000-0002-0000-0000-00000F000000}">
      <formula1>$AS$61:$AS$66</formula1>
    </dataValidation>
    <dataValidation type="list" imeMode="on" allowBlank="1" showInputMessage="1" showErrorMessage="1" sqref="J28:R28" xr:uid="{4397DF32-717A-4908-AF8C-F18E245FB7C3}">
      <formula1>Co粗骨材</formula1>
    </dataValidation>
    <dataValidation type="custom" imeMode="on" allowBlank="1" showErrorMessage="1" error="改行は出来ません" sqref="D41:U43" xr:uid="{232FC5C4-E933-496C-BEA6-08EC3F0266CB}">
      <formula1>LEN(D41)-LEN(SUBSTITUTE(D41,CHAR(10),""))&lt;1</formula1>
    </dataValidation>
    <dataValidation type="list" showInputMessage="1" showErrorMessage="1" sqref="K26:L27" xr:uid="{7C5ACEA2-685D-4EEB-97B3-1D644F4B68EB}">
      <formula1>都道府県</formula1>
    </dataValidation>
  </dataValidations>
  <pageMargins left="0.78740157480314965" right="0.39370078740157483" top="0.39370078740157483" bottom="0.39370078740157483" header="0.51181102362204722" footer="0.51181102362204722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12</vt:i4>
      </vt:variant>
    </vt:vector>
  </HeadingPairs>
  <TitlesOfParts>
    <vt:vector size="13" baseType="lpstr">
      <vt:lpstr>様式第2号</vt:lpstr>
      <vt:lpstr>様式第2号!As細骨材</vt:lpstr>
      <vt:lpstr>様式第2号!As粗骨材</vt:lpstr>
      <vt:lpstr>様式第2号!Co細骨材</vt:lpstr>
      <vt:lpstr>様式第2号!Co粗骨材</vt:lpstr>
      <vt:lpstr>様式第2号!Print_Area</vt:lpstr>
      <vt:lpstr>様式第2号!郡市</vt:lpstr>
      <vt:lpstr>様式第2号!地内地先</vt:lpstr>
      <vt:lpstr>様式第2号!町村</vt:lpstr>
      <vt:lpstr>都道府県</vt:lpstr>
      <vt:lpstr>様式第2号!発注者</vt:lpstr>
      <vt:lpstr>様式第2号!発注者区分</vt:lpstr>
      <vt:lpstr>様式第2号!用途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SK-200</dc:creator>
  <cp:lastModifiedBy>由美 大内</cp:lastModifiedBy>
  <cp:lastPrinted>2021-05-11T07:08:29Z</cp:lastPrinted>
  <dcterms:created xsi:type="dcterms:W3CDTF">2004-12-08T05:00:20Z</dcterms:created>
  <dcterms:modified xsi:type="dcterms:W3CDTF">2023-09-29T03:30:17Z</dcterms:modified>
</cp:coreProperties>
</file>